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GRADNJA BREŽINE\10. NIVO 1 2021\_RAZPISNA DOKUMENTACIJA\POJASNILA RD\Sprememba razpisne dokumentacije\"/>
    </mc:Choice>
  </mc:AlternateContent>
  <bookViews>
    <workbookView xWindow="0" yWindow="0" windowWidth="28800" windowHeight="11700" tabRatio="848" activeTab="5"/>
  </bookViews>
  <sheets>
    <sheet name="REKAPITULACIJA NIVO 1 - sklop 2" sheetId="6" r:id="rId1"/>
    <sheet name="Predračun G2-102-1034 " sheetId="29" r:id="rId2"/>
    <sheet name="Tabela G2-102-1034" sheetId="31" r:id="rId3"/>
    <sheet name="Predračun G2-102-1036" sheetId="5" r:id="rId4"/>
    <sheet name="Tabela G2-102-1036" sheetId="7" r:id="rId5"/>
    <sheet name="Predračun R3-612-1042" sheetId="9" r:id="rId6"/>
    <sheet name="Tabela R3-612-1042" sheetId="10" r:id="rId7"/>
  </sheets>
  <definedNames>
    <definedName name="_xlnm.Print_Area" localSheetId="1">'Predračun G2-102-1034 '!$A$1:$F$22</definedName>
    <definedName name="_xlnm.Print_Area" localSheetId="3">'Predračun G2-102-1036'!$A$1:$F$26</definedName>
    <definedName name="_xlnm.Print_Area" localSheetId="5">'Predračun R3-612-1042'!$A$1:$F$25</definedName>
    <definedName name="_xlnm.Print_Area" localSheetId="4">'Tabela G2-102-1036'!$A$1:$Q$28</definedName>
    <definedName name="_xlnm.Print_Area" localSheetId="6">'Tabela R3-612-1042'!$A$1:$P$57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9" l="1"/>
  <c r="F10" i="9"/>
  <c r="F11" i="9"/>
  <c r="F12" i="9"/>
  <c r="F13" i="9"/>
  <c r="F14" i="9"/>
  <c r="F15" i="9"/>
  <c r="F16" i="9"/>
  <c r="F17" i="9"/>
  <c r="F18" i="9"/>
  <c r="F19" i="9"/>
  <c r="F9" i="5"/>
  <c r="F10" i="5"/>
  <c r="F11" i="5"/>
  <c r="F12" i="5"/>
  <c r="F13" i="5"/>
  <c r="F14" i="5"/>
  <c r="F15" i="5"/>
  <c r="F16" i="5"/>
  <c r="F17" i="5"/>
  <c r="F18" i="5"/>
  <c r="F19" i="5"/>
  <c r="F20" i="5"/>
  <c r="F21" i="5"/>
  <c r="F9" i="29"/>
  <c r="F10" i="29"/>
  <c r="F11" i="29"/>
  <c r="F12" i="29"/>
  <c r="F13" i="29"/>
  <c r="F14" i="29"/>
  <c r="F15" i="29"/>
  <c r="F16" i="29"/>
  <c r="F7" i="9" l="1"/>
  <c r="F6" i="6" l="1"/>
  <c r="F8" i="29" l="1"/>
  <c r="F7" i="29"/>
  <c r="F6" i="29"/>
  <c r="F17" i="29" l="1"/>
  <c r="F18" i="29" s="1"/>
  <c r="F19" i="29" s="1"/>
  <c r="I6" i="6" s="1"/>
  <c r="F20" i="29" l="1"/>
  <c r="F21" i="29" s="1"/>
  <c r="F7" i="5" l="1"/>
  <c r="F6" i="9" l="1"/>
  <c r="F8" i="9"/>
  <c r="F20" i="9" s="1"/>
  <c r="F21" i="9" s="1"/>
  <c r="F22" i="9" s="1"/>
  <c r="F23" i="9" s="1"/>
  <c r="F24" i="9" s="1"/>
  <c r="F7" i="6" l="1"/>
  <c r="F9" i="6" l="1"/>
  <c r="I8" i="6" l="1"/>
  <c r="G9" i="6"/>
  <c r="F6" i="5" l="1"/>
  <c r="F8" i="5"/>
  <c r="F22" i="5" s="1"/>
  <c r="F23" i="5" l="1"/>
  <c r="F24" i="5" s="1"/>
  <c r="F25" i="5" l="1"/>
  <c r="F26" i="5" s="1"/>
  <c r="I7" i="6"/>
  <c r="I9" i="6" s="1"/>
  <c r="I10" i="6" l="1"/>
  <c r="I11" i="6" s="1"/>
</calcChain>
</file>

<file path=xl/sharedStrings.xml><?xml version="1.0" encoding="utf-8"?>
<sst xmlns="http://schemas.openxmlformats.org/spreadsheetml/2006/main" count="755" uniqueCount="138">
  <si>
    <r>
      <t xml:space="preserve">VOLUMEN </t>
    </r>
    <r>
      <rPr>
        <sz val="8"/>
        <color theme="1"/>
        <rFont val="Calibri"/>
        <family val="2"/>
        <charset val="238"/>
        <scheme val="minor"/>
      </rPr>
      <t>škarpiranja brežine IV. kategorije         m3</t>
    </r>
  </si>
  <si>
    <r>
      <t xml:space="preserve">VOLUMEN  </t>
    </r>
    <r>
      <rPr>
        <sz val="8"/>
        <color theme="1"/>
        <rFont val="Calibri"/>
        <family val="2"/>
        <charset val="238"/>
        <scheme val="minor"/>
      </rPr>
      <t>oblikovanja erodiranega roba brežine                          m3</t>
    </r>
  </si>
  <si>
    <r>
      <t xml:space="preserve"> POSEK </t>
    </r>
    <r>
      <rPr>
        <sz val="8"/>
        <color theme="1"/>
        <rFont val="Calibri"/>
        <family val="2"/>
        <charset val="238"/>
        <scheme val="minor"/>
      </rPr>
      <t xml:space="preserve">dreves </t>
    </r>
    <r>
      <rPr>
        <sz val="8"/>
        <color theme="1"/>
        <rFont val="Calibri"/>
        <family val="2"/>
        <charset val="238"/>
      </rPr>
      <t>ø 10-30cm kom</t>
    </r>
  </si>
  <si>
    <r>
      <t xml:space="preserve"> POSEK </t>
    </r>
    <r>
      <rPr>
        <sz val="8"/>
        <color theme="1"/>
        <rFont val="Calibri"/>
        <family val="2"/>
        <charset val="238"/>
        <scheme val="minor"/>
      </rPr>
      <t xml:space="preserve">dreves </t>
    </r>
    <r>
      <rPr>
        <sz val="8"/>
        <color theme="1"/>
        <rFont val="Calibri"/>
        <family val="2"/>
        <charset val="238"/>
      </rPr>
      <t>ø 30-50cm  kom</t>
    </r>
  </si>
  <si>
    <r>
      <t xml:space="preserve">ČIŠČENJE               </t>
    </r>
    <r>
      <rPr>
        <sz val="8"/>
        <color theme="1"/>
        <rFont val="Calibri"/>
        <family val="2"/>
        <charset val="238"/>
        <scheme val="minor"/>
      </rPr>
      <t xml:space="preserve">grmičevja in dreves manjših od </t>
    </r>
    <r>
      <rPr>
        <sz val="8"/>
        <color theme="1"/>
        <rFont val="Calibri"/>
        <family val="2"/>
        <charset val="238"/>
      </rPr>
      <t>ø 10cm                     m2</t>
    </r>
  </si>
  <si>
    <r>
      <t xml:space="preserve">ODMIK </t>
    </r>
    <r>
      <rPr>
        <sz val="8"/>
        <color theme="1"/>
        <rFont val="Calibri"/>
        <family val="2"/>
        <charset val="238"/>
        <scheme val="minor"/>
      </rPr>
      <t>obstoječe mulde od brežine (notranji rob)             m</t>
    </r>
  </si>
  <si>
    <t>km</t>
  </si>
  <si>
    <t>STACIONAŽA           ZAČETEK</t>
  </si>
  <si>
    <t>STACIONAŽA     KONEC</t>
  </si>
  <si>
    <t>PONUDBENI PREDRAČUN</t>
  </si>
  <si>
    <t>Opis del</t>
  </si>
  <si>
    <t>Enota</t>
  </si>
  <si>
    <t>Količina</t>
  </si>
  <si>
    <t>Cena / e.m.</t>
  </si>
  <si>
    <t>Cena</t>
  </si>
  <si>
    <t>ZAŠČITA BREŽINE PRED PADAJOČIM KAMENJEM</t>
  </si>
  <si>
    <t>kpl</t>
  </si>
  <si>
    <t>m2</t>
  </si>
  <si>
    <t>kom.</t>
  </si>
  <si>
    <t>m3</t>
  </si>
  <si>
    <t>Skupaj:</t>
  </si>
  <si>
    <t>Nepredvidena dela 10%:</t>
  </si>
  <si>
    <t>Skupaj brez DDV:</t>
  </si>
  <si>
    <t>DDV 22 %</t>
  </si>
  <si>
    <t>Skupaj z DDV</t>
  </si>
  <si>
    <t xml:space="preserve"> </t>
  </si>
  <si>
    <r>
      <t xml:space="preserve">VOLUMEN              </t>
    </r>
    <r>
      <rPr>
        <sz val="8"/>
        <color theme="1"/>
        <rFont val="Calibri"/>
        <family val="2"/>
        <charset val="238"/>
        <scheme val="minor"/>
      </rPr>
      <t>čiščenja bankine med muldo/koritnico in skalno brežino II. In III. kategorije                                 m3</t>
    </r>
  </si>
  <si>
    <t>Izdelava projekta izvedenih del (INID)</t>
  </si>
  <si>
    <r>
      <t xml:space="preserve">POVRŠINA </t>
    </r>
    <r>
      <rPr>
        <sz val="8"/>
        <color theme="1"/>
        <rFont val="Calibri"/>
        <family val="2"/>
        <charset val="238"/>
        <scheme val="minor"/>
      </rPr>
      <t xml:space="preserve">zaščitne mreže HEX (višina + 2m prekritja)  m2 + 10% (natezne trdnosti 60kN/m ; </t>
    </r>
    <r>
      <rPr>
        <sz val="8"/>
        <color theme="1"/>
        <rFont val="Calibri"/>
        <family val="2"/>
        <charset val="238"/>
      </rPr>
      <t>ø žice 3,0/8x10 nanos cinka 150g/m2)</t>
    </r>
  </si>
  <si>
    <r>
      <t xml:space="preserve">POVRŠINA </t>
    </r>
    <r>
      <rPr>
        <sz val="8"/>
        <color theme="1"/>
        <rFont val="Calibri"/>
        <family val="2"/>
        <charset val="238"/>
        <scheme val="minor"/>
      </rPr>
      <t xml:space="preserve"> zaščitne mreže HEX (višina + 2m prekritja)  m2 + 10% (natezne trdnosti 40kN/m ; ø žice 2,7/8x10 nanos cinka 150g/m2)</t>
    </r>
  </si>
  <si>
    <t>da</t>
  </si>
  <si>
    <t>h</t>
  </si>
  <si>
    <t>Strojno deloma ročno (90:10) škarpiranje (oblikovanje) skalnate brežine kamnina 4.-5. kategorije z odstranjevanjem labilnih delov z odvozom materiala na deponijo po izboru izvajalca.</t>
  </si>
  <si>
    <t>ne</t>
  </si>
  <si>
    <t xml:space="preserve">  sivo obarvana polja  prikazujejo kaj je potrebno na posameznem pododseku izvesti</t>
  </si>
  <si>
    <t>Izvede se strojno deloma ročno (90:10) odstranjevanje labilnih kosov oziroma škarpiranje ter posek dreves.</t>
  </si>
  <si>
    <t>G2-102/1036 Želin - Spodnja Idrija</t>
  </si>
  <si>
    <t>Strojno odstranjevanje erodirane preperine (vezljive zemljine /zrnate kamnine 2.-3. kategorije) ;  oblikovanje erodiranega zgornjega roba brežine ter brežine v ustreznem naklonu z odstranjevanjem naložene, erodirane preperine  do AB cestnih robnikov) z odvozom materiala na deponijo po izboru izvajalca.</t>
  </si>
  <si>
    <t>Izvedba pozidave spodmolov s kamnom v betonu, iz betona C25/30 in zmrzlinsko odpornih kamnitih blokov velikosti fi 30 do 50 cm (delež 30:70)</t>
  </si>
  <si>
    <t>Popis del s količinami</t>
  </si>
  <si>
    <t>Zaščita državnih cest pred padajočim kamenjem - Sanacija skalnih brežin  (NIVO ukrepa 1)</t>
  </si>
  <si>
    <t>Cesta / Odsek</t>
  </si>
  <si>
    <t>Potek</t>
  </si>
  <si>
    <t>Stacionaža od</t>
  </si>
  <si>
    <t>Stacionaža do</t>
  </si>
  <si>
    <t>Dolžina (m)</t>
  </si>
  <si>
    <t xml:space="preserve">Opis ukrepa </t>
  </si>
  <si>
    <t>Vrednost del</t>
  </si>
  <si>
    <t xml:space="preserve">Dolžina odsekov SKUPAJ </t>
  </si>
  <si>
    <t>Skupaj</t>
  </si>
  <si>
    <t>DDV</t>
  </si>
  <si>
    <t>G2-102/1036</t>
  </si>
  <si>
    <t>ŽELIN - SPODNJA IDRIJA</t>
  </si>
  <si>
    <t xml:space="preserve">R3-612/1042 </t>
  </si>
  <si>
    <t>PLAVE - GONJAČE</t>
  </si>
  <si>
    <t>Dolžina (km) predvidene sanacije</t>
  </si>
  <si>
    <t>R3-612/1042 Plave - Gonjače</t>
  </si>
  <si>
    <t>Izvede se škarpiranje skalnega boloka volumna cca 1,5m3.</t>
  </si>
  <si>
    <t>Izvede se škarpiranje skalnega bloka ob cesti volumna cca 1 m3.</t>
  </si>
  <si>
    <r>
      <t xml:space="preserve">IZVEDBA </t>
    </r>
    <r>
      <rPr>
        <sz val="8"/>
        <color theme="1"/>
        <rFont val="Calibri"/>
        <family val="2"/>
        <charset val="238"/>
        <scheme val="minor"/>
      </rPr>
      <t>zaščitne palisade              m</t>
    </r>
  </si>
  <si>
    <t>Izvede se škarpiranje skalnega boloka volumna cca 2 m3 ter odstranitev drevesnega panja.</t>
  </si>
  <si>
    <r>
      <rPr>
        <sz val="11"/>
        <color theme="1"/>
        <rFont val="Calibri"/>
        <family val="2"/>
        <charset val="238"/>
        <scheme val="minor"/>
      </rPr>
      <t>OBTEŽITEV</t>
    </r>
    <r>
      <rPr>
        <sz val="8"/>
        <color theme="1"/>
        <rFont val="Calibri"/>
        <family val="2"/>
        <charset val="238"/>
        <scheme val="minor"/>
      </rPr>
      <t xml:space="preserve"> hex mreže v spodnjem delu - OBTEŽILNIKI</t>
    </r>
  </si>
  <si>
    <r>
      <t xml:space="preserve">OBTEŽITEV </t>
    </r>
    <r>
      <rPr>
        <sz val="8"/>
        <color theme="1"/>
        <rFont val="Calibri"/>
        <family val="2"/>
        <charset val="238"/>
        <scheme val="minor"/>
      </rPr>
      <t>hex mreže v spodnjem delu - OBTEŽILNIKI</t>
    </r>
  </si>
  <si>
    <r>
      <t xml:space="preserve">IZVEDBA </t>
    </r>
    <r>
      <rPr>
        <sz val="8"/>
        <color theme="1"/>
        <rFont val="Calibri"/>
        <family val="2"/>
        <charset val="238"/>
        <scheme val="minor"/>
      </rPr>
      <t>podzidave spodmolov                   m3</t>
    </r>
  </si>
  <si>
    <t>m</t>
  </si>
  <si>
    <t>R3-612/1042 PLAVE - GONJAČE                                                                               PREDLOG SANACIJE:</t>
  </si>
  <si>
    <r>
      <t>ZAČETEK</t>
    </r>
    <r>
      <rPr>
        <sz val="8"/>
        <color theme="1"/>
        <rFont val="Calibri"/>
        <family val="2"/>
        <charset val="238"/>
        <scheme val="minor"/>
      </rPr>
      <t xml:space="preserve"> STACIONAŽE</t>
    </r>
    <r>
      <rPr>
        <sz val="11"/>
        <color theme="1"/>
        <rFont val="Calibri"/>
        <family val="2"/>
        <charset val="238"/>
        <scheme val="minor"/>
      </rPr>
      <t xml:space="preserve">        </t>
    </r>
  </si>
  <si>
    <r>
      <t xml:space="preserve">KONEC  </t>
    </r>
    <r>
      <rPr>
        <sz val="8"/>
        <color theme="1"/>
        <rFont val="Calibri"/>
        <family val="2"/>
        <charset val="238"/>
        <scheme val="minor"/>
      </rPr>
      <t>STACIONAŽE</t>
    </r>
  </si>
  <si>
    <r>
      <t xml:space="preserve">VOLUMEN              </t>
    </r>
    <r>
      <rPr>
        <sz val="8"/>
        <color theme="1"/>
        <rFont val="Calibri"/>
        <family val="2"/>
        <charset val="238"/>
        <scheme val="minor"/>
      </rPr>
      <t>čiščenja bankine med muldo/koritnico in skalno brežino II. In III. kategorije                                       m3</t>
    </r>
  </si>
  <si>
    <t>PREDLOG SANACIJE:</t>
  </si>
  <si>
    <r>
      <t xml:space="preserve">VOLUMEN </t>
    </r>
    <r>
      <rPr>
        <sz val="8"/>
        <color theme="1"/>
        <rFont val="Calibri"/>
        <family val="2"/>
        <charset val="238"/>
        <scheme val="minor"/>
      </rPr>
      <t>odstranitve labilnih kosov brežine IV. kategorije         m3</t>
    </r>
  </si>
  <si>
    <t>Odstranitev (demontaža) zaščitne lesene ograje pod skalno brežino, skupaj z odvozom na trajno deponijo, vključno s stroški deponiranja</t>
  </si>
  <si>
    <t>ODSTRANITEV lesene palisade</t>
  </si>
  <si>
    <t>Izdelava elaborata za zaporo ceste</t>
  </si>
  <si>
    <r>
      <t xml:space="preserve"> POSEK </t>
    </r>
    <r>
      <rPr>
        <sz val="8"/>
        <color theme="1"/>
        <rFont val="Calibri"/>
        <family val="2"/>
        <charset val="238"/>
        <scheme val="minor"/>
      </rPr>
      <t xml:space="preserve">dreves </t>
    </r>
    <r>
      <rPr>
        <sz val="8"/>
        <color theme="1"/>
        <rFont val="Calibri"/>
        <family val="2"/>
        <charset val="238"/>
      </rPr>
      <t>ø 31-50cm  kom</t>
    </r>
  </si>
  <si>
    <r>
      <t xml:space="preserve"> POSEK </t>
    </r>
    <r>
      <rPr>
        <sz val="8"/>
        <color theme="1"/>
        <rFont val="Calibri"/>
        <family val="2"/>
        <charset val="238"/>
        <scheme val="minor"/>
      </rPr>
      <t xml:space="preserve">dreves </t>
    </r>
    <r>
      <rPr>
        <sz val="8"/>
        <color theme="1"/>
        <rFont val="Calibri"/>
        <family val="2"/>
        <charset val="238"/>
      </rPr>
      <t>ø 11-30cm kom</t>
    </r>
  </si>
  <si>
    <t>kom</t>
  </si>
  <si>
    <r>
      <rPr>
        <b/>
        <sz val="10"/>
        <rFont val="Calibri"/>
        <family val="2"/>
        <charset val="238"/>
        <scheme val="minor"/>
      </rPr>
      <t xml:space="preserve">ODCEDNICE - BARBAKANE
</t>
    </r>
    <r>
      <rPr>
        <sz val="10"/>
        <rFont val="Calibri"/>
        <family val="2"/>
        <charset val="238"/>
        <scheme val="minor"/>
      </rPr>
      <t>dobavo in vgradnja odcednic PVC fi110 mm, L=1.50 m</t>
    </r>
    <r>
      <rPr>
        <sz val="10"/>
        <rFont val="Arial"/>
        <family val="2"/>
      </rPr>
      <t xml:space="preserve"> </t>
    </r>
  </si>
  <si>
    <t>G2-102/1034 Spodnja Idrija - Godovič</t>
  </si>
  <si>
    <t>kos</t>
  </si>
  <si>
    <t>Najem + postavitev + odstranitev  BVO ograje, s prestavitvijo BVO ograje.</t>
  </si>
  <si>
    <t xml:space="preserve">Posek in odstranitev grmovja in dreves premera do 10 cm,  vključno z odvozom na deponijo po izbiri izvajalca, vključno s stroški deponiranja oz. mletjem na brežino. </t>
  </si>
  <si>
    <t>Posek in odstranitev večjih dreves (d= 11 cm - 30 cm), vključno z odvozom na deponijo po izbiri izvajalca, vključno s stroški deponiranja.</t>
  </si>
  <si>
    <t>Posek in odstranitev večjih dreves (d= 31 cm - 50 cm), vključno z odvozom na deponijo po izbiri izvajalca, vključno s stroški deponiranja.</t>
  </si>
  <si>
    <t>Ročno odstranjevanje labilnih delov skalnate brežine kamnina 4.-5. kategorije, s proženjem po pobočju, z nakladanjem, odvozom materiala na deponijo po izboru izvajalca.</t>
  </si>
  <si>
    <t xml:space="preserve">Geomehanski nadzor (obračun na podlagi porabljenih ur (vpis v gradbeni dnevnik)   </t>
  </si>
  <si>
    <r>
      <rPr>
        <sz val="11"/>
        <color theme="1"/>
        <rFont val="Calibri"/>
        <family val="2"/>
        <charset val="238"/>
        <scheme val="minor"/>
      </rPr>
      <t xml:space="preserve">POVRŠINA </t>
    </r>
    <r>
      <rPr>
        <sz val="8"/>
        <color theme="1"/>
        <rFont val="Calibri"/>
        <family val="2"/>
        <charset val="238"/>
        <scheme val="minor"/>
      </rPr>
      <t xml:space="preserve">zaščitne mreže HEX (natezne trdnosti 40kN/m ; ø žice 2,7/8x10 nanos cinka 150g/m2  prilagojeno morfologiji terena)    m2, v spodnjem in zgornjem  delu dodatna stabilizacija brežine z jeklenico </t>
    </r>
    <r>
      <rPr>
        <sz val="8"/>
        <color theme="1"/>
        <rFont val="Calibri"/>
        <family val="2"/>
        <charset val="238"/>
      </rPr>
      <t>Ø12mm</t>
    </r>
  </si>
  <si>
    <r>
      <rPr>
        <sz val="11"/>
        <color theme="1"/>
        <rFont val="Calibri"/>
        <family val="2"/>
        <charset val="238"/>
        <scheme val="minor"/>
      </rPr>
      <t xml:space="preserve">POVRŠINA </t>
    </r>
    <r>
      <rPr>
        <sz val="8"/>
        <color theme="1"/>
        <rFont val="Calibri"/>
        <family val="2"/>
        <charset val="238"/>
        <scheme val="minor"/>
      </rPr>
      <t>visoko natezne mreže             m2</t>
    </r>
  </si>
  <si>
    <t>G2-102/1034</t>
  </si>
  <si>
    <t>Skupaj (z DDV):</t>
  </si>
  <si>
    <t>PRIPRAVA PODLAGE za izvedbo obloge
Odbijanje odvečne skale s pnevmatskim kladivom, ročno. Priprava ležišča za oblogo na dolžini ca 10 m in širine 30-50 cm, vključno z odvozom odvečnega materiala</t>
  </si>
  <si>
    <t>SPODNJA IDRIJA-GODOVIČ</t>
  </si>
  <si>
    <t xml:space="preserve">Dobava ter namestitev jeklenih sidranih mrež natezne trdnosti vsaj 60 kN/m (fi žice min. 3,0/8x10, nanos cinka min. 150g/m2)  s sidri dolžine vsaj 120 cm (sidra armaturno jeklo (B500B) premera 20 mm ali več, raster sider 2 x 2 m, injektirna masa) in podložnimi ploščami (s protikorozijsko zaščito). Na zgornjem robu mreža sidrana max na 1 m (sidra rebrasto armaturno jeklo (B500B) premera 20 mm ali več, dolžine min 1,20 m). V spodnjem in zgornjem delu brežine  jeklenica ø 12 mm preko sider in ušes za prilagoditev brežini.     </t>
  </si>
  <si>
    <r>
      <t xml:space="preserve">POVRŠINA </t>
    </r>
    <r>
      <rPr>
        <sz val="8"/>
        <color theme="1"/>
        <rFont val="Calibri"/>
        <family val="2"/>
        <charset val="238"/>
        <scheme val="minor"/>
      </rPr>
      <t xml:space="preserve"> zaščitne mreže HEX (višina + 2m prekritja)  m2 + 10% (natezne trdnosti 40kN/m ; ø žice 2,7/8x10 nanos cinka 150g/m2), m2</t>
    </r>
  </si>
  <si>
    <r>
      <t xml:space="preserve">POVRŠINA </t>
    </r>
    <r>
      <rPr>
        <sz val="8"/>
        <color theme="1"/>
        <rFont val="Calibri"/>
        <family val="2"/>
        <charset val="238"/>
        <scheme val="minor"/>
      </rPr>
      <t xml:space="preserve">zaščitne mreže HEX (višina + 2m prekritja)  m2 + 10% (natezne trdnosti 60kN/m ; </t>
    </r>
    <r>
      <rPr>
        <sz val="8"/>
        <color theme="1"/>
        <rFont val="Calibri"/>
        <family val="2"/>
        <charset val="238"/>
      </rPr>
      <t>ø žice 3,0/8x10 nanos cinka 150g/m2, m2)</t>
    </r>
  </si>
  <si>
    <r>
      <t xml:space="preserve">PRILAGODITEV </t>
    </r>
    <r>
      <rPr>
        <sz val="8"/>
        <color theme="1"/>
        <rFont val="Calibri"/>
        <family val="2"/>
        <charset val="238"/>
        <scheme val="minor"/>
      </rPr>
      <t>HEX mreže k brežini,  v spodnjem  in zgornjem delu -  SIDRA, SIDRNE PLOŠČE Z UŠESI in JEKLENICA ø 12 mm</t>
    </r>
  </si>
  <si>
    <t>G2-102/1036 ŽELIN - SPODNJA IDRIJA                                                                              PREDLOG SANACIJE:</t>
  </si>
  <si>
    <r>
      <t xml:space="preserve">Izvede se strojno deloma ročno (90:10) odstranjevanje labilnih kosov,  čiščenje in odstranitev grmičevja ter dreves do </t>
    </r>
    <r>
      <rPr>
        <sz val="8"/>
        <color theme="1"/>
        <rFont val="Calibri"/>
        <family val="2"/>
        <charset val="238"/>
      </rPr>
      <t>ø 10 cm</t>
    </r>
    <r>
      <rPr>
        <sz val="8"/>
        <color theme="1"/>
        <rFont val="Calibri"/>
        <family val="2"/>
        <charset val="238"/>
        <scheme val="minor"/>
      </rPr>
      <t xml:space="preserve"> in posek dreves na zgornjem robu brežine,dobava in namestitev dvojno pletene heksagonalne pocinkane mreže (fi žice min. 3.0/8x10 nanos cinka min. 150g/m2), ki je prilagojena morfologiji terena, s sidri dolžine vsaj 120 cm (sidra rebrasto armaturno jeklo (B500B) premera 20 mm ali več, raster sider 2x2, injektirna masa, podložne ploščice).Na zgornjem robu mreža sidrana max na 1 m (sidra rebrasto armaturno jeklo (B500B) premera 20 mm ali več, dolžine min 1,2 m). V spodnjem in zgornjem delu brežine  jeklenica ø 12 mm preko sider in ušes za prilagoditev brežini.         </t>
    </r>
  </si>
  <si>
    <r>
      <t xml:space="preserve">Dobava in montaža zaščitne toge lesene ograje za zaščito vozišča pred padajočim kamenjem. Izdelana mora biti iz vertikalnih vroče cinkanih stebričkov (profilov HEA 100) in horizontalnih lesenih branikov minimalne debeline 8 cm, širine 20 cm ter dolžine maksimalno 3 m , ki so izdelani iz globoko impregniranega lesa. Višina ograje je max 100 cm. Največja razdalja med stebri je 3,00 m. Stebri ograje morajo biti ustrezno temeljeni (uvrtani in obbetonirani 1m v kamnini oziroma zemljini v ustreznem premeru vrtine). Skupna dolžina ograj je 7,0 m. Skupno število uvrtanih in obbetoniranih HEA 100 profilov dolžine 2 m je 5 kom. V ceni mora biti zajet ves pritrdilni material in material za temeljenje. </t>
    </r>
    <r>
      <rPr>
        <b/>
        <sz val="10"/>
        <rFont val="Calibri"/>
        <family val="2"/>
        <charset val="238"/>
      </rPr>
      <t>(glej Opis naročila)</t>
    </r>
  </si>
  <si>
    <t xml:space="preserve">Izpolnjeni obrazci za vnos podatkov v naročnikovo evidenco cestnih podatkov (BCP) </t>
  </si>
  <si>
    <r>
      <rPr>
        <sz val="11"/>
        <color theme="1"/>
        <rFont val="Calibri"/>
        <family val="2"/>
        <charset val="238"/>
        <scheme val="minor"/>
      </rPr>
      <t>PRILAGODITEV</t>
    </r>
    <r>
      <rPr>
        <sz val="8"/>
        <color theme="1"/>
        <rFont val="Calibri"/>
        <family val="2"/>
        <charset val="238"/>
        <scheme val="minor"/>
      </rPr>
      <t xml:space="preserve"> hex mreže v zgornjem in spodnjem delu - JEKLENICA</t>
    </r>
  </si>
  <si>
    <t>Odstranitev panja vključno z odvozom na deponijo - lokacija 27.</t>
  </si>
  <si>
    <t>SKLOP 2</t>
  </si>
  <si>
    <t>Odstranitev biomase in dreves, ročna odstranitev labilnih blokov,  ter namestitev sidranega heksagonalnega pletiva. Obravnavani cestni odsek vsebuje 1 pododsek  obcestne brežine v skupni dolžini 72,00 m.</t>
  </si>
  <si>
    <t xml:space="preserve">Zavarovanje gradbišča v času gradnje s polovično ali popolno zaporo prometa ter usmerjanjem prometa s semaforji ali ročnim usmerjanjem (obračun po dejanskih stroških - zapora po računu koncesionarja).  </t>
  </si>
  <si>
    <r>
      <t>Odstranitev biomase in dreves, ročna odstranitev labilnih blokov,  ter namestitev sidranega heksagonalnega pletiva. Obravnavani cestni odsek vsebuje 1 pododsek  obcestne brežine v skupni dolžini 72,00 m</t>
    </r>
    <r>
      <rPr>
        <sz val="10"/>
        <color theme="1"/>
        <rFont val="Calibri"/>
        <family val="2"/>
        <charset val="238"/>
      </rPr>
      <t xml:space="preserve">:                                                                                                                                                                          - od km 3,508 do km 3,580                                  </t>
    </r>
  </si>
  <si>
    <t xml:space="preserve">Škarpiranje, oblikovanje (strojno, ročno 90:10) brežine, odstranitev labilnih blokov, odstranitev biomase in dreves, oblikovanje erodiranega roba brežine, odstranitev lesene palisade, namestitev sidranega  heksagonalnega  pletiva, namestitev jeklenih sidranih mrež in izvedba podzidave spodmola. Obravnavani cestni odsek vsebuje 12 pododsekov  obcestne brežine v skupni dolžini 244,00 m. </t>
  </si>
  <si>
    <t>Dobava ter namestitev dvojno pletene heksagonalne pocinkane mreže 40 kN/m (fi žice min. 2,7/8x10 nanos cinka min. 150g/m2) prilagojene morfologiji terena (sidra rebrasto armaturno jeklo (B500B) premera 20 mm ali več, dolžine 0,3 m /sidrni vijaki). Na zgornjem robu mreža sidrana max na 1 m (sidra rebrasto armaturno jeklo (B500B) premera 20 mm ali več, dolžine min. 0,5 m). V spodnjem in zgornjem delu brežine pletenica fi 12 preko sider in ušes za prilagoditev k brežini.</t>
  </si>
  <si>
    <r>
      <t xml:space="preserve">Izvede se čiščenje in odstranitev grmičevja ter dreves do </t>
    </r>
    <r>
      <rPr>
        <sz val="8"/>
        <color theme="1"/>
        <rFont val="Calibri"/>
        <family val="2"/>
        <charset val="238"/>
      </rPr>
      <t>ø 10 cm</t>
    </r>
    <r>
      <rPr>
        <sz val="8"/>
        <color theme="1"/>
        <rFont val="Calibri"/>
        <family val="2"/>
        <charset val="238"/>
        <scheme val="minor"/>
      </rPr>
      <t xml:space="preserve"> in posek dreves na zgornjem robu brežine,izvede se oblikovanje erodiranega roba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r>
  </si>
  <si>
    <t xml:space="preserve">Izvede se strojno deloma ročno (90:10) odstranjevanje labilnih kosov,  čiščenje in odstranitev grmičevja ter dreves do ø 10 cm in posek dreves na zgornjem robu brežine,izvede se oblikovanje erodiranega roba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</si>
  <si>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čiščenje in odstranitev grmičevja ter dreves do ø 10 cm na zgornjem robu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 V spodnjem in zgornjem delu brežine  jeklenica ø 12 mm preko sider in ušes za prilagoditev brežini.        </t>
  </si>
  <si>
    <t xml:space="preserve">Izvede se čiščenje in odstranitev grmičevja ter dreves do ø 10 cm in posek dreves na zgornjem robu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 V spodnjem in zgornjem delu brežine  jeklenica ø 12 mm preko sider in ušes za prilagoditev brežini.        </t>
  </si>
  <si>
    <t xml:space="preserve">Izvede se strojno deloma ročno (90:10) odstranjevanje labilnih kosov, čiščenje in odstranitev grmičevja ter dreves do ø 10 cm na zgornjem robu brežine, izvede se oblikovanje erodiranega roba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 V spodnjem in zgornjem delu brežine  jeklenica ø 12 mm preko sider in ušes za prilagoditev brežini.        </t>
  </si>
  <si>
    <t xml:space="preserve">Izvede se odstranitev lesene palisade. Izvede se strojno deloma ročno (90:10) odstranjevanje labilnih kosov,Izvede se čiščenje in odstranitev grmičevja ter dreves ø 10 cm  in  posek dreves na zgornjem robu brežine,dobava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 V spodnjem in zgornjem delu brežine  jeklenica ø 12 mm preko sider in ušes za prilagoditev brežini.        </t>
  </si>
  <si>
    <t xml:space="preserve">Izvede se čiščenje in odstranitev grmičevja ter dreves do ø 10 cm na zgornjem robu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  V spodnjem in zgornjem delu brežine  jeklenica ø 12 mm preko sider in ušes za prilagoditev brežini.         </t>
  </si>
  <si>
    <r>
      <t xml:space="preserve">Izvede se strojno deloma ročno (90:10) odstranjevanje labilnih kosov. Izvede se čiščenje in odstranitev grmičevja ter dreves do </t>
    </r>
    <r>
      <rPr>
        <sz val="8"/>
        <color theme="1"/>
        <rFont val="Calibri"/>
        <family val="2"/>
        <charset val="238"/>
      </rPr>
      <t>ø 10 cm</t>
    </r>
    <r>
      <rPr>
        <sz val="8"/>
        <color theme="1"/>
        <rFont val="Calibri"/>
        <family val="2"/>
        <charset val="238"/>
        <scheme val="minor"/>
      </rPr>
      <t xml:space="preserve"> na zgornjem robu brežine,dobava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r>
    <r>
      <rPr>
        <sz val="8"/>
        <rFont val="Calibri"/>
        <family val="2"/>
        <charset val="238"/>
        <scheme val="minor"/>
      </rPr>
      <t xml:space="preserve"> Izvede se podzidava spodmolov.</t>
    </r>
  </si>
  <si>
    <r>
      <t xml:space="preserve">Izvede se strojno deloma ročno (90:10) odstranjevanje labilnih kosov. Izvede se čiščenje in odstranitev grmičevja ter dreves do </t>
    </r>
    <r>
      <rPr>
        <sz val="8"/>
        <color theme="1"/>
        <rFont val="Calibri"/>
        <family val="2"/>
        <charset val="238"/>
      </rPr>
      <t xml:space="preserve">ø 10 cm in  posek dreves </t>
    </r>
    <r>
      <rPr>
        <sz val="8"/>
        <color theme="1"/>
        <rFont val="Calibri"/>
        <family val="2"/>
        <charset val="238"/>
        <scheme val="minor"/>
      </rPr>
      <t xml:space="preserve"> na zgornjem robu brežine,dobava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t>
    </r>
    <r>
      <rPr>
        <sz val="8"/>
        <rFont val="Calibri"/>
        <family val="2"/>
        <charset val="238"/>
        <scheme val="minor"/>
      </rPr>
      <t xml:space="preserve"> V spodnjem in zgornjem delu brežine  jeklenica ø 12 mm preko sider in ušes za prilagoditev brežini.         </t>
    </r>
  </si>
  <si>
    <t>Izvede se čiščenje in odstranitev grmičevja in dreves ter posek dreves na obcestni brežini ter v širini pasu od 1 do 2m nad zgornjim robom obcestne brežine. Izvede se odstranitev labilnih blokov.  Namesti se dvojno pletena heksagonalna pocinkana mreža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  V spodnjem in zgornjem  delu dodatna stabilizacija brežine z jeklenico Ø12mm.</t>
  </si>
  <si>
    <t xml:space="preserve">Zavarovanje gradbišča v času gradnje s polovično ali popolno zaporo prometa ter usmerjanjem prometa s semaforji ali ročnim usmerjanjem (obračun po dejanskih stroških - zapora po računu koncesionarja). </t>
  </si>
  <si>
    <t>Izdelava elaborata za zaporo ceste.</t>
  </si>
  <si>
    <t xml:space="preserve">Izvede se strojno deloma ročno (90:10) odstranjevanje labilnih kosov, čiščenje in odstranitev grmičevja ter dreves do ø 10 cm na zgornjem robu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</si>
  <si>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strojno deloma ročno (90:10) odstranjevanje labilnih kosov, čiščenje in odstranitev grmičevja ter dreves do ø 10 cm in posek dreves na zgornjem robu brežine, oblikovanje erodiranega roba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</si>
  <si>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strojno deloma ročno (90:10) odstranjevanje labilnih kosov, čiščenje in odstranitev grmičevja ter dreves do ø 10 cm in posek dreves na zgornjem robu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</si>
  <si>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strojno deloma ročno (90:10) odstranjevanje labilnih kosov ter dreves na zgornjem robu brežine, dobava in namestitev dvojno pletene heksagonalne pocinkane mreže (fi žice min. 3.0/8x10 nanos cinka min. 150g/m2), ki je prilagojena morfologiji terena, s sidri dolžine vsaj 120 cm (sidra rebrasto armaturno jeklo (B500B) premera 20 mm ali več, raster sider 2x2, injektirna masa, podložne ploščice).Na zgornjem robu mreža sidrana max na 1 m (sidra rebrasto armaturno jeklo (B500B) premera 20 mm ali več, dolžine min 1,2 m). V spodnjem in zgornjem delu brežine  jeklenica ø 12 mm preko sider in ušes za prilagoditev brežini.         </t>
  </si>
  <si>
    <t xml:space="preserve">Izvede se strojno deloma ročno (90:10) odstranjevanje labilnih kosov, čiščenje in odstranitev grmičevja ter dreves do ø 10 cm  na zgornjem robu brežine, dobava in namestitev dvojno pletene heksagonalne pocinkane mreže (fi žice min. 3.0/8x10 nanos cinka min. 150g/m2), ki je prilagojena morfologiji terena, s sidri dolžine vsaj 120 cm (sidra rebrasto armaturno jeklo (B500B) premera 20 mm ali več, raster sider 2x2, injektirna masa, podložne ploščice).Na zgornjem robu mreža sidrana max na 1 m (sidra rebrasto armaturno jeklo (B500B) premera 20 mm ali več, dolžine min 1,2 m). V spodnjem in zgornjem delu brežine  jeklenica ø 12 mm preko sider in ušes za prilagoditev brežini.         </t>
  </si>
  <si>
    <t xml:space="preserve">Izvede se odstranitev preperine na spodnjem delu brežine med muldo in skalno brežino ter labilnih kosov, čiščenje in odstranitev grmičevja ter dreves do ø 10 cm in posek dreves na zgornjem robu brežine,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</si>
  <si>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strojno deloma ročno (90:10) odstranjevanje labilnih kosov, čiščenje in odstranitev grmičevja ter dreves do ø 10 cm in posek dreves na zgornjem robu brežine, oblikovanje erodiranega zg. roba brežine ter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</si>
  <si>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čiščenje in odstranitev grmičevja ter dreves do ø 10 cm in posek dreves na zgornjem robu brežine, dobava in namestitev dvojno pletene heksagonalne pocinkane mreže (fi žice min. 3.0/8x10 nanos cinka min. 150g/m2), ki je prilagojena morfologiji terena, s sidri dolžine vsaj 120 cm (sidra rebrasto armaturno jeklo (B500B) premera 20 mm ali več, raster sider 2x2, injektirna masa, podložne ploščice).Na zgornjem robu mreža sidrana max na 1 m (sidra rebrasto armaturno jeklo (B500B) premera 20 mm ali več, dolžine min 1,2 m). V spodnjem in zgornjem delu brežine  jeklenica ø 12 mm preko sider in ušes za prilagoditev brežini.         </t>
  </si>
  <si>
    <t xml:space="preserve">Izvede se strojno deloma ročno (90:10) odstranjevanje labilnih kosov, čiščenje in odstranitev grmičevja ter dreves do ø 10 cm in posek dreves na zgornjem robu brežine, odstranitev preperine na spodnjem delu brežine ter dobava in  namestitev dvojno pletene heksagonalne pocinkane mreže (fi žice min. 3.0/8x10 nanos cinka min. 150g/m2), ki je prilagojena morfologiji terena, s sidri dolžine vsaj 120 cm (sidra rebrasto armaturno jeklo (B500B) premera 20 mm ali več, raster sider 2x2, injektirna masa, podložne ploščice).Na zgornjem robu mreža sidrana max na 1 m (sidra rebrasto armaturno jeklo (B500B) premera 20 mm ali več, dolžine min 1,2 m). V spodnjem in zgornjem delu brežine  jeklenica ø 12 mm preko sider in ušes za prilagoditev brežini.         </t>
  </si>
  <si>
    <t xml:space="preserve">Izvede se strojno deloma ročno (90:10) odstranjevanje labilnih kosov, čiščenje in odstranitev grmičevja ter dreves do ø 10 cm in posek dreves na zgornjem robu brežine, oblikovanje erodiranega robaa brežine  ter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</si>
  <si>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čiščenje in odstranitev grmičevja ter dreves do ø 10 cm in posek dreves na zgornjem robu brežine ter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</si>
  <si>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Izvede se čiščenje in odstranitev grmičevja ter dreves do ø 10 cm in posek dreves na zgornjem robu brežine ter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Zamreži se zgornji levi del skalne brežine ob zaključku konstrukcije prepusta.</t>
  </si>
  <si>
    <t xml:space="preserve">Izvede se strojno deloma ročno (90:10) odstranjevanje labilnih kosov, čiščenje in odstranitev grmičevja ter dreves do ø 10 cm  ter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</si>
  <si>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 xml:space="preserve">Izvede se strojno deloma ročno (90:10) odstranjevanje labilnih kosov, čiščenje in odstranitev grmičevja ter dreves do ø 10 cm ter dobava in namestitev dvojno pletene heksagonalne pocinkane mreže (fi žice min. 2,7/8x10 nanos cinka min. 150g/m2), ki je prilagojena morfologiji terena (sidra rebrasto armaturno jeklo (B500B) premera 20 mm ali več, dolžine 0,3m/sidrni vijaki). Na zgornjem robu mreža sidrana max na 1 m (sidra rebrasto armaturno jeklo (B500B) premera 20 mm ali več, dolžine min 0,5 m).V spodnjem in zgornjem delu brežine  jeklenica ø 12 mm preko sider in ušes za prilagoditev brežini.         </t>
  </si>
  <si>
    <t>Izvede se ročno odstranjevanje labilnih kosov na brežini cca 10m nad cesto ter z erodiranega roba, posek dreves na zgornjem robu brežine in izvedba necertificirane toge lesene  palisade v dolžini cca 7 m. (detajl palisade v Opisu naročila)</t>
  </si>
  <si>
    <r>
      <t xml:space="preserve">Škarpiranje, oblikovanje (strojno, ročno 90:10) brežine, odstranitev labilnih blokov, odstranitev biomase in dreves, oblikovanje erodiranega roba brežine, odstranitev drevesnih panjev, postavitev palisade, namestitev sidranega  heksagonalnega  pletiva in namestitev jeklenih sidranih mrež.  </t>
    </r>
    <r>
      <rPr>
        <sz val="9"/>
        <rFont val="Calibri"/>
        <family val="2"/>
        <charset val="238"/>
      </rPr>
      <t xml:space="preserve">. Obravnavani cestni odsek vsebuje 28 pododsekov  obcestne brežine v skupni dolžini 538,00 m. </t>
    </r>
  </si>
  <si>
    <t xml:space="preserve">Škarpiranje, oblikovanje (strojno, ročno 90:10) brežine, odstranitev labilnih blokov, odstranitev biomase in dreves, oblikovanje erodiranega roba brežine, odstranitev drevesnih panjev, postavitev palisade, namestitev sidranega  heksagonalnega  pletiva in namestitev jeklenih sidranih mrež.  Obravnavani cestni odsek vsebuje 28 pododsekov predvidene zaščite obcestne brežine v skupni dolžini 538,00 m. </t>
  </si>
  <si>
    <t>Opomba:                              Cena/e.m. (brez DDV) se navede na dve decimalni mesti natančno.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</si>
</sst>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0.00\ &quot;€&quot;;\-#,##0.00\ &quot;€&quot;"/>
    <numFmt numFmtId="44" formatCode="_-* #,##0.00\ &quot;€&quot;_-;\-* #,##0.00\ &quot;€&quot;_-;_-* &quot;-&quot;??\ &quot;€&quot;_-;_-@_-"/>
    <numFmt numFmtId="164" formatCode="#,##0.00_ ;\-#,##0.00\ "/>
    <numFmt numFmtId="165" formatCode="0.000"/>
    <numFmt numFmtId="166" formatCode="_-* #,##0.00\ [$€-1]_-;\-* #,##0.00\ [$€-1]_-;_-* &quot;-&quot;??\ [$€-1]_-;_-@_-"/>
    <numFmt numFmtId="167" formatCode="#,##0.0"/>
    <numFmt numFmtId="168" formatCode="_-* #,##0.000\ _€_-;\-* #,##0.000\ _€_-;_-* &quot;-&quot;???\ _€_-;_-@_-"/>
    <numFmt numFmtId="169" formatCode="#,##0.000"/>
    <numFmt numFmtId="170" formatCode="_-* #,##0\ _€_-;\-* #,##0\ _€_-;_-* &quot;-&quot;\ _€_-;_-@_-"/>
    <numFmt numFmtId="171" formatCode="#,##0.000_ ;\-#,##0.000\ "/>
    <numFmt numFmtId="172" formatCode="#,##0.00\ &quot;€&quot;"/>
  </numFmts>
  <fonts count="30" x14ac:knownFonts="1">
    <font>
      <sz val="11"/>
      <color theme="1"/>
      <name val="Calibri"/>
      <family val="2"/>
      <charset val="238"/>
      <scheme val="minor"/>
    </font>
    <font>
      <b/>
      <sz val="11"/>
      <color theme="1"/>
      <name val="Calibri"/>
      <family val="2"/>
      <charset val="238"/>
      <scheme val="minor"/>
    </font>
    <font>
      <sz val="10"/>
      <name val="Tahoma"/>
      <family val="2"/>
      <charset val="238"/>
    </font>
    <font>
      <sz val="8"/>
      <color theme="1"/>
      <name val="Calibri"/>
      <family val="2"/>
      <charset val="238"/>
      <scheme val="minor"/>
    </font>
    <font>
      <sz val="8"/>
      <color theme="1"/>
      <name val="Calibri"/>
      <family val="2"/>
      <charset val="238"/>
    </font>
    <font>
      <sz val="11"/>
      <name val="Calibri"/>
      <family val="2"/>
      <charset val="238"/>
      <scheme val="minor"/>
    </font>
    <font>
      <b/>
      <sz val="11"/>
      <color rgb="FFFF0000"/>
      <name val="Calibri"/>
      <family val="2"/>
      <charset val="238"/>
      <scheme val="minor"/>
    </font>
    <font>
      <sz val="8"/>
      <color rgb="FFFF0000"/>
      <name val="Calibri"/>
      <family val="2"/>
      <charset val="238"/>
      <scheme val="minor"/>
    </font>
    <font>
      <b/>
      <sz val="11"/>
      <name val="Calibri"/>
      <family val="2"/>
      <charset val="238"/>
      <scheme val="minor"/>
    </font>
    <font>
      <sz val="11"/>
      <color theme="1"/>
      <name val="Calibri"/>
      <family val="2"/>
      <charset val="238"/>
      <scheme val="minor"/>
    </font>
    <font>
      <sz val="9"/>
      <color theme="1"/>
      <name val="Calibri"/>
      <family val="2"/>
      <charset val="238"/>
      <scheme val="minor"/>
    </font>
    <font>
      <b/>
      <sz val="10"/>
      <name val="Calibri"/>
      <family val="2"/>
      <charset val="238"/>
    </font>
    <font>
      <b/>
      <sz val="11"/>
      <name val="Calibri"/>
      <family val="2"/>
      <charset val="238"/>
    </font>
    <font>
      <sz val="10"/>
      <name val="Calibri"/>
      <family val="2"/>
      <charset val="238"/>
    </font>
    <font>
      <b/>
      <sz val="10"/>
      <color indexed="8"/>
      <name val="Calibri"/>
      <family val="2"/>
      <charset val="238"/>
    </font>
    <font>
      <b/>
      <sz val="14"/>
      <color theme="1"/>
      <name val="Calibri"/>
      <family val="2"/>
      <charset val="238"/>
      <scheme val="minor"/>
    </font>
    <font>
      <b/>
      <sz val="10"/>
      <color rgb="FF000000"/>
      <name val="Calibri"/>
      <family val="2"/>
      <charset val="238"/>
      <scheme val="minor"/>
    </font>
    <font>
      <b/>
      <sz val="14"/>
      <color rgb="FF000000"/>
      <name val="Calibri"/>
      <family val="2"/>
      <charset val="238"/>
      <scheme val="minor"/>
    </font>
    <font>
      <sz val="9"/>
      <color rgb="FF000000"/>
      <name val="Calibri"/>
      <family val="2"/>
      <charset val="238"/>
      <scheme val="minor"/>
    </font>
    <font>
      <b/>
      <sz val="9"/>
      <color theme="1"/>
      <name val="Calibri"/>
      <family val="2"/>
      <charset val="238"/>
      <scheme val="minor"/>
    </font>
    <font>
      <b/>
      <sz val="9"/>
      <name val="Calibri"/>
      <family val="2"/>
      <charset val="238"/>
      <scheme val="minor"/>
    </font>
    <font>
      <sz val="9"/>
      <name val="Calibri"/>
      <family val="2"/>
      <charset val="238"/>
      <scheme val="minor"/>
    </font>
    <font>
      <sz val="9"/>
      <name val="Calibri"/>
      <family val="2"/>
      <charset val="238"/>
    </font>
    <font>
      <sz val="8"/>
      <name val="Calibri"/>
      <family val="2"/>
      <charset val="238"/>
      <scheme val="minor"/>
    </font>
    <font>
      <sz val="10"/>
      <name val="Arial"/>
      <family val="2"/>
    </font>
    <font>
      <b/>
      <sz val="10"/>
      <name val="Calibri"/>
      <family val="2"/>
      <charset val="238"/>
      <scheme val="minor"/>
    </font>
    <font>
      <sz val="10"/>
      <name val="Calibri"/>
      <family val="2"/>
      <charset val="238"/>
      <scheme val="minor"/>
    </font>
    <font>
      <sz val="10"/>
      <color theme="1"/>
      <name val="Calibri"/>
      <family val="2"/>
      <charset val="238"/>
      <scheme val="minor"/>
    </font>
    <font>
      <sz val="10"/>
      <color theme="1"/>
      <name val="Calibri"/>
      <family val="2"/>
      <charset val="238"/>
    </font>
    <font>
      <b/>
      <sz val="9"/>
      <color rgb="FFFF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9" fillId="0" borderId="0" applyFont="0" applyFill="0" applyBorder="0" applyAlignment="0" applyProtection="0"/>
  </cellStyleXfs>
  <cellXfs count="247">
    <xf numFmtId="0" fontId="0" fillId="0" borderId="0" xfId="0"/>
    <xf numFmtId="0" fontId="2" fillId="0" borderId="0" xfId="0" applyFont="1"/>
    <xf numFmtId="0" fontId="0" fillId="0" borderId="3" xfId="0" applyFont="1" applyBorder="1"/>
    <xf numFmtId="0" fontId="0" fillId="0" borderId="4" xfId="0" applyFont="1" applyBorder="1"/>
    <xf numFmtId="0" fontId="0" fillId="0" borderId="0" xfId="0" applyFont="1"/>
    <xf numFmtId="0" fontId="0" fillId="0" borderId="6" xfId="0" applyFont="1" applyBorder="1" applyAlignment="1">
      <alignment wrapText="1"/>
    </xf>
    <xf numFmtId="0" fontId="0" fillId="0" borderId="3" xfId="0" applyFont="1" applyBorder="1" applyAlignment="1">
      <alignment wrapText="1"/>
    </xf>
    <xf numFmtId="0" fontId="0" fillId="0" borderId="6" xfId="0" applyFont="1" applyFill="1" applyBorder="1" applyAlignment="1">
      <alignment wrapText="1"/>
    </xf>
    <xf numFmtId="0" fontId="1" fillId="0" borderId="0" xfId="0" applyFont="1"/>
    <xf numFmtId="0" fontId="0" fillId="2" borderId="0" xfId="0" applyFont="1" applyFill="1"/>
    <xf numFmtId="0" fontId="0" fillId="0" borderId="5" xfId="0" applyFont="1" applyBorder="1" applyAlignment="1">
      <alignment wrapText="1"/>
    </xf>
    <xf numFmtId="164" fontId="1" fillId="0" borderId="0" xfId="0" applyNumberFormat="1" applyFont="1"/>
    <xf numFmtId="0" fontId="2" fillId="0" borderId="0" xfId="0" applyFont="1" applyBorder="1"/>
    <xf numFmtId="0" fontId="0" fillId="0" borderId="0" xfId="0" applyFont="1" applyBorder="1"/>
    <xf numFmtId="2" fontId="0" fillId="0" borderId="0" xfId="0" applyNumberFormat="1" applyFont="1"/>
    <xf numFmtId="1" fontId="0" fillId="0" borderId="0" xfId="0" applyNumberFormat="1" applyFont="1"/>
    <xf numFmtId="166" fontId="0" fillId="0" borderId="0" xfId="0" applyNumberFormat="1" applyFont="1"/>
    <xf numFmtId="0" fontId="0" fillId="0" borderId="0" xfId="0" applyFont="1" applyFill="1"/>
    <xf numFmtId="164" fontId="6" fillId="0" borderId="0" xfId="0" applyNumberFormat="1" applyFont="1"/>
    <xf numFmtId="164" fontId="5" fillId="2" borderId="10" xfId="0" applyNumberFormat="1" applyFont="1" applyFill="1" applyBorder="1" applyAlignment="1">
      <alignment horizontal="center"/>
    </xf>
    <xf numFmtId="0" fontId="0" fillId="4" borderId="0" xfId="0" applyFont="1" applyFill="1"/>
    <xf numFmtId="0" fontId="10" fillId="0" borderId="0" xfId="0" applyFont="1"/>
    <xf numFmtId="167" fontId="10" fillId="0" borderId="0" xfId="0" applyNumberFormat="1" applyFont="1"/>
    <xf numFmtId="0" fontId="19" fillId="0" borderId="0" xfId="0" applyFont="1"/>
    <xf numFmtId="0" fontId="3" fillId="0" borderId="6" xfId="0" applyFont="1" applyFill="1" applyBorder="1" applyAlignment="1">
      <alignment wrapText="1"/>
    </xf>
    <xf numFmtId="0" fontId="2" fillId="0" borderId="0" xfId="0" applyFont="1" applyBorder="1" applyAlignment="1">
      <alignment horizontal="center"/>
    </xf>
    <xf numFmtId="0" fontId="2" fillId="2" borderId="9"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164" fontId="5" fillId="2" borderId="7" xfId="0" applyNumberFormat="1" applyFont="1" applyFill="1" applyBorder="1" applyAlignment="1">
      <alignment horizontal="center"/>
    </xf>
    <xf numFmtId="164" fontId="5" fillId="2" borderId="8" xfId="0" applyNumberFormat="1" applyFont="1" applyFill="1" applyBorder="1" applyAlignment="1">
      <alignment horizontal="center"/>
    </xf>
    <xf numFmtId="1" fontId="0" fillId="2" borderId="7" xfId="0" applyNumberFormat="1" applyFont="1" applyFill="1" applyBorder="1" applyAlignment="1">
      <alignment horizontal="center"/>
    </xf>
    <xf numFmtId="1" fontId="0" fillId="2" borderId="8" xfId="0" applyNumberFormat="1" applyFont="1" applyFill="1" applyBorder="1" applyAlignment="1">
      <alignment horizontal="center"/>
    </xf>
    <xf numFmtId="0" fontId="2" fillId="2" borderId="0" xfId="0" applyFont="1" applyFill="1" applyBorder="1" applyAlignment="1">
      <alignment horizontal="center"/>
    </xf>
    <xf numFmtId="0" fontId="1" fillId="0" borderId="6" xfId="0" applyFont="1" applyBorder="1" applyAlignment="1">
      <alignment wrapText="1"/>
    </xf>
    <xf numFmtId="0" fontId="1" fillId="0" borderId="2" xfId="0" applyFont="1" applyBorder="1" applyAlignment="1">
      <alignment horizontal="left"/>
    </xf>
    <xf numFmtId="0" fontId="1" fillId="0" borderId="2" xfId="0" applyFont="1" applyBorder="1" applyAlignment="1">
      <alignment horizontal="center"/>
    </xf>
    <xf numFmtId="0" fontId="0" fillId="0" borderId="6" xfId="0" applyFont="1" applyFill="1" applyBorder="1" applyAlignment="1">
      <alignment horizontal="left"/>
    </xf>
    <xf numFmtId="169" fontId="0" fillId="0" borderId="6" xfId="0" applyNumberFormat="1" applyFont="1" applyFill="1" applyBorder="1" applyAlignment="1">
      <alignment horizontal="left"/>
    </xf>
    <xf numFmtId="0" fontId="0" fillId="0" borderId="6" xfId="0" applyFont="1" applyFill="1" applyBorder="1" applyAlignment="1">
      <alignment horizontal="center"/>
    </xf>
    <xf numFmtId="1" fontId="0" fillId="0" borderId="6" xfId="0" applyNumberFormat="1" applyFont="1" applyFill="1" applyBorder="1" applyAlignment="1">
      <alignment horizontal="center"/>
    </xf>
    <xf numFmtId="164" fontId="0" fillId="0" borderId="6" xfId="0" applyNumberFormat="1" applyFont="1" applyFill="1" applyBorder="1" applyAlignment="1">
      <alignment horizontal="center"/>
    </xf>
    <xf numFmtId="0" fontId="2" fillId="0" borderId="9" xfId="0" applyNumberFormat="1" applyFont="1" applyFill="1" applyBorder="1" applyAlignment="1">
      <alignment horizontal="center"/>
    </xf>
    <xf numFmtId="0" fontId="0" fillId="0" borderId="7" xfId="0" applyFont="1" applyBorder="1" applyAlignment="1">
      <alignment wrapText="1"/>
    </xf>
    <xf numFmtId="0" fontId="0" fillId="0" borderId="7" xfId="0" applyFont="1" applyFill="1" applyBorder="1" applyAlignment="1">
      <alignment wrapText="1"/>
    </xf>
    <xf numFmtId="0" fontId="1" fillId="0" borderId="7" xfId="0" applyFont="1" applyBorder="1" applyAlignment="1">
      <alignment wrapText="1"/>
    </xf>
    <xf numFmtId="164" fontId="0" fillId="0" borderId="10" xfId="0" applyNumberFormat="1" applyFont="1" applyFill="1" applyBorder="1" applyAlignment="1">
      <alignment horizontal="center"/>
    </xf>
    <xf numFmtId="164" fontId="0" fillId="6" borderId="10" xfId="0" applyNumberFormat="1" applyFont="1" applyFill="1" applyBorder="1" applyAlignment="1">
      <alignment horizontal="center"/>
    </xf>
    <xf numFmtId="0" fontId="0" fillId="2" borderId="10" xfId="0" applyFont="1" applyFill="1" applyBorder="1" applyAlignment="1">
      <alignment horizontal="left"/>
    </xf>
    <xf numFmtId="165" fontId="0" fillId="2" borderId="10" xfId="0" applyNumberFormat="1" applyFont="1" applyFill="1" applyBorder="1" applyAlignment="1">
      <alignment horizontal="left"/>
    </xf>
    <xf numFmtId="0" fontId="0" fillId="0" borderId="10" xfId="0" applyFont="1" applyFill="1" applyBorder="1" applyAlignment="1">
      <alignment horizontal="center"/>
    </xf>
    <xf numFmtId="0" fontId="0" fillId="6" borderId="10" xfId="0" applyFont="1" applyFill="1" applyBorder="1" applyAlignment="1">
      <alignment horizontal="center"/>
    </xf>
    <xf numFmtId="0" fontId="13" fillId="0" borderId="11" xfId="0" applyFont="1" applyFill="1" applyBorder="1" applyAlignment="1" applyProtection="1">
      <alignment horizontal="center" wrapText="1"/>
    </xf>
    <xf numFmtId="4" fontId="13" fillId="2" borderId="11" xfId="1" applyNumberFormat="1" applyFont="1" applyFill="1" applyBorder="1" applyProtection="1">
      <protection locked="0"/>
    </xf>
    <xf numFmtId="0" fontId="0" fillId="0" borderId="0" xfId="0" applyAlignment="1">
      <alignment vertical="top" wrapText="1"/>
    </xf>
    <xf numFmtId="4" fontId="13" fillId="0" borderId="11" xfId="1" applyNumberFormat="1" applyFont="1" applyBorder="1" applyProtection="1">
      <protection locked="0"/>
    </xf>
    <xf numFmtId="0" fontId="0" fillId="0" borderId="6" xfId="0" applyFont="1" applyBorder="1" applyAlignment="1">
      <alignment vertical="top" wrapText="1"/>
    </xf>
    <xf numFmtId="0" fontId="0" fillId="0" borderId="3" xfId="0" applyFont="1" applyBorder="1" applyAlignment="1">
      <alignment vertical="top" wrapText="1"/>
    </xf>
    <xf numFmtId="0" fontId="3" fillId="0" borderId="6" xfId="0" applyFont="1" applyBorder="1" applyAlignment="1">
      <alignment vertical="top" wrapText="1"/>
    </xf>
    <xf numFmtId="0" fontId="0" fillId="0" borderId="6" xfId="0" applyFont="1" applyFill="1" applyBorder="1" applyAlignment="1">
      <alignment vertical="top" wrapText="1"/>
    </xf>
    <xf numFmtId="0" fontId="23" fillId="0" borderId="6" xfId="0" applyFont="1" applyFill="1" applyBorder="1" applyAlignment="1">
      <alignment horizontal="left" vertical="top" wrapText="1"/>
    </xf>
    <xf numFmtId="2" fontId="1" fillId="0" borderId="0" xfId="0" applyNumberFormat="1" applyFont="1" applyAlignment="1">
      <alignment horizontal="center" vertical="center"/>
    </xf>
    <xf numFmtId="0" fontId="0" fillId="0" borderId="0" xfId="0" applyFont="1" applyAlignment="1">
      <alignment horizontal="center" vertical="center"/>
    </xf>
    <xf numFmtId="0" fontId="8" fillId="0" borderId="26"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0" fillId="0" borderId="0" xfId="0" applyFill="1" applyBorder="1"/>
    <xf numFmtId="0" fontId="0" fillId="4" borderId="6" xfId="0" applyFont="1" applyFill="1" applyBorder="1" applyAlignment="1">
      <alignment horizontal="center"/>
    </xf>
    <xf numFmtId="4" fontId="13" fillId="0" borderId="11" xfId="1" applyNumberFormat="1" applyFont="1" applyFill="1" applyBorder="1" applyProtection="1">
      <protection locked="0"/>
    </xf>
    <xf numFmtId="0" fontId="2" fillId="0" borderId="0" xfId="0" applyFont="1" applyBorder="1" applyAlignment="1">
      <alignment horizontal="center"/>
    </xf>
    <xf numFmtId="164" fontId="0" fillId="3" borderId="7" xfId="0" applyNumberFormat="1" applyFont="1" applyFill="1" applyBorder="1" applyAlignment="1">
      <alignment horizontal="center"/>
    </xf>
    <xf numFmtId="164" fontId="0" fillId="3" borderId="8" xfId="0" applyNumberFormat="1" applyFont="1" applyFill="1" applyBorder="1" applyAlignment="1">
      <alignment horizontal="center"/>
    </xf>
    <xf numFmtId="0" fontId="2" fillId="2" borderId="9"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164" fontId="0" fillId="2" borderId="7" xfId="0" applyNumberFormat="1" applyFont="1" applyFill="1" applyBorder="1" applyAlignment="1">
      <alignment horizontal="center"/>
    </xf>
    <xf numFmtId="164" fontId="0" fillId="2" borderId="8" xfId="0" applyNumberFormat="1" applyFont="1" applyFill="1" applyBorder="1" applyAlignment="1">
      <alignment horizontal="center"/>
    </xf>
    <xf numFmtId="164" fontId="0" fillId="2" borderId="10" xfId="0" applyNumberFormat="1" applyFont="1" applyFill="1" applyBorder="1" applyAlignment="1">
      <alignment horizontal="center"/>
    </xf>
    <xf numFmtId="0" fontId="0" fillId="0" borderId="0" xfId="0" applyFont="1" applyAlignment="1">
      <alignment wrapText="1"/>
    </xf>
    <xf numFmtId="1" fontId="0" fillId="0" borderId="0" xfId="0" applyNumberFormat="1" applyFont="1" applyAlignment="1">
      <alignment wrapText="1"/>
    </xf>
    <xf numFmtId="0" fontId="2" fillId="0" borderId="0" xfId="0" applyFont="1" applyAlignment="1">
      <alignment wrapText="1"/>
    </xf>
    <xf numFmtId="0" fontId="2" fillId="0" borderId="0" xfId="0" applyFont="1" applyBorder="1" applyAlignment="1">
      <alignment wrapText="1"/>
    </xf>
    <xf numFmtId="0" fontId="3" fillId="0" borderId="10" xfId="0" applyFont="1" applyFill="1" applyBorder="1" applyAlignment="1">
      <alignment horizontal="left" vertical="top" wrapText="1"/>
    </xf>
    <xf numFmtId="0" fontId="13" fillId="0" borderId="11" xfId="0" applyFont="1" applyFill="1" applyBorder="1" applyAlignment="1" applyProtection="1">
      <alignment vertical="top" wrapText="1"/>
    </xf>
    <xf numFmtId="0" fontId="0" fillId="0" borderId="0" xfId="0" applyProtection="1"/>
    <xf numFmtId="0" fontId="11" fillId="0" borderId="15" xfId="0" applyFont="1" applyBorder="1" applyAlignment="1" applyProtection="1">
      <alignment wrapText="1"/>
    </xf>
    <xf numFmtId="0" fontId="2" fillId="0" borderId="0" xfId="0" applyFont="1" applyProtection="1"/>
    <xf numFmtId="0" fontId="14" fillId="2" borderId="11" xfId="0" applyFont="1" applyFill="1" applyBorder="1" applyAlignment="1" applyProtection="1">
      <alignment horizontal="center"/>
    </xf>
    <xf numFmtId="0" fontId="14" fillId="3" borderId="11" xfId="0" applyFont="1" applyFill="1" applyBorder="1" applyAlignment="1" applyProtection="1">
      <alignment horizontal="left"/>
    </xf>
    <xf numFmtId="0" fontId="14" fillId="3" borderId="11" xfId="0" applyFont="1" applyFill="1" applyBorder="1" applyAlignment="1" applyProtection="1">
      <alignment horizontal="center"/>
    </xf>
    <xf numFmtId="0" fontId="0" fillId="0" borderId="0" xfId="0" applyAlignment="1" applyProtection="1">
      <alignment horizontal="right" vertical="top"/>
    </xf>
    <xf numFmtId="0" fontId="13" fillId="2" borderId="11" xfId="0" applyFont="1" applyFill="1" applyBorder="1" applyAlignment="1" applyProtection="1">
      <alignment vertical="top" wrapText="1"/>
    </xf>
    <xf numFmtId="0" fontId="13" fillId="2" borderId="11" xfId="0" applyFont="1" applyFill="1" applyBorder="1" applyAlignment="1" applyProtection="1">
      <alignment horizontal="center" wrapText="1"/>
    </xf>
    <xf numFmtId="4" fontId="13" fillId="2" borderId="11" xfId="0" applyNumberFormat="1" applyFont="1" applyFill="1" applyBorder="1" applyAlignment="1" applyProtection="1">
      <alignment horizontal="center"/>
    </xf>
    <xf numFmtId="4" fontId="13" fillId="2" borderId="11" xfId="1" applyNumberFormat="1" applyFont="1" applyFill="1" applyBorder="1" applyProtection="1"/>
    <xf numFmtId="7" fontId="13" fillId="2" borderId="11" xfId="1" applyNumberFormat="1" applyFont="1" applyFill="1" applyBorder="1" applyProtection="1"/>
    <xf numFmtId="0" fontId="13" fillId="2" borderId="11" xfId="0" applyFont="1" applyFill="1" applyBorder="1" applyAlignment="1" applyProtection="1">
      <alignment wrapText="1"/>
    </xf>
    <xf numFmtId="0" fontId="13" fillId="0" borderId="11" xfId="0" applyFont="1" applyBorder="1" applyAlignment="1" applyProtection="1">
      <alignment vertical="top" wrapText="1"/>
    </xf>
    <xf numFmtId="0" fontId="13" fillId="0" borderId="11" xfId="0" applyFont="1" applyBorder="1" applyAlignment="1" applyProtection="1">
      <alignment horizontal="center" wrapText="1"/>
    </xf>
    <xf numFmtId="0" fontId="13" fillId="0" borderId="11" xfId="0" applyFont="1" applyBorder="1" applyAlignment="1" applyProtection="1">
      <alignment wrapText="1"/>
    </xf>
    <xf numFmtId="4" fontId="13" fillId="0" borderId="11" xfId="0" applyNumberFormat="1" applyFont="1" applyBorder="1" applyAlignment="1" applyProtection="1">
      <alignment horizontal="center"/>
    </xf>
    <xf numFmtId="7" fontId="13" fillId="0" borderId="14" xfId="1" applyNumberFormat="1" applyFont="1" applyBorder="1" applyProtection="1"/>
    <xf numFmtId="7" fontId="11" fillId="0" borderId="14" xfId="1" applyNumberFormat="1" applyFont="1" applyBorder="1" applyProtection="1"/>
    <xf numFmtId="0" fontId="13" fillId="0" borderId="0" xfId="0" applyFont="1" applyBorder="1" applyAlignment="1" applyProtection="1">
      <alignment wrapText="1"/>
    </xf>
    <xf numFmtId="44" fontId="0" fillId="0" borderId="0" xfId="0" applyNumberFormat="1" applyFont="1" applyBorder="1" applyAlignment="1" applyProtection="1">
      <alignment horizontal="left"/>
    </xf>
    <xf numFmtId="0" fontId="0" fillId="0" borderId="0" xfId="0" applyFont="1" applyProtection="1"/>
    <xf numFmtId="0" fontId="14" fillId="0" borderId="11" xfId="0" applyFont="1" applyFill="1" applyBorder="1" applyAlignment="1" applyProtection="1">
      <alignment horizontal="center"/>
    </xf>
    <xf numFmtId="0" fontId="14" fillId="0" borderId="11" xfId="0" applyFont="1" applyFill="1" applyBorder="1" applyAlignment="1" applyProtection="1">
      <alignment horizontal="left"/>
    </xf>
    <xf numFmtId="0" fontId="0" fillId="0" borderId="0" xfId="0" applyFont="1" applyAlignment="1" applyProtection="1">
      <alignment vertical="top"/>
    </xf>
    <xf numFmtId="4" fontId="13" fillId="0" borderId="11" xfId="0" applyNumberFormat="1" applyFont="1" applyFill="1" applyBorder="1" applyAlignment="1" applyProtection="1">
      <alignment horizontal="center"/>
    </xf>
    <xf numFmtId="4" fontId="13" fillId="0" borderId="11" xfId="1" applyNumberFormat="1" applyFont="1" applyFill="1" applyBorder="1" applyProtection="1"/>
    <xf numFmtId="7" fontId="13" fillId="0" borderId="11" xfId="1" applyNumberFormat="1" applyFont="1" applyFill="1" applyBorder="1" applyProtection="1"/>
    <xf numFmtId="7" fontId="13" fillId="0" borderId="14" xfId="1" applyNumberFormat="1" applyFont="1" applyFill="1" applyBorder="1" applyProtection="1"/>
    <xf numFmtId="7" fontId="11" fillId="0" borderId="14" xfId="1" applyNumberFormat="1" applyFont="1" applyFill="1" applyBorder="1" applyProtection="1"/>
    <xf numFmtId="0" fontId="0" fillId="0" borderId="0" xfId="0" applyFont="1" applyBorder="1" applyProtection="1"/>
    <xf numFmtId="0" fontId="0" fillId="2" borderId="0" xfId="0" applyFont="1" applyFill="1" applyProtection="1"/>
    <xf numFmtId="0" fontId="13" fillId="0" borderId="0" xfId="0" applyFont="1" applyFill="1" applyBorder="1" applyAlignment="1" applyProtection="1">
      <alignment wrapText="1"/>
    </xf>
    <xf numFmtId="0" fontId="0" fillId="0" borderId="0" xfId="0" applyFont="1" applyFill="1" applyAlignment="1" applyProtection="1">
      <alignment vertical="top"/>
    </xf>
    <xf numFmtId="172" fontId="13" fillId="0" borderId="11" xfId="1" applyNumberFormat="1" applyFont="1" applyFill="1" applyBorder="1" applyProtection="1"/>
    <xf numFmtId="0" fontId="0" fillId="0" borderId="0" xfId="0" applyFont="1" applyFill="1" applyProtection="1"/>
    <xf numFmtId="0" fontId="13" fillId="0" borderId="11" xfId="0" applyFont="1" applyFill="1" applyBorder="1" applyAlignment="1" applyProtection="1">
      <alignment wrapText="1"/>
    </xf>
    <xf numFmtId="172" fontId="13" fillId="0" borderId="14" xfId="1" applyNumberFormat="1" applyFont="1" applyFill="1" applyBorder="1" applyProtection="1"/>
    <xf numFmtId="172" fontId="11" fillId="0" borderId="14" xfId="1" applyNumberFormat="1" applyFont="1" applyFill="1" applyBorder="1" applyProtection="1"/>
    <xf numFmtId="0" fontId="0" fillId="0" borderId="0" xfId="0" applyFont="1" applyFill="1" applyBorder="1" applyProtection="1"/>
    <xf numFmtId="0" fontId="10" fillId="0" borderId="0" xfId="0" applyFont="1" applyProtection="1"/>
    <xf numFmtId="167" fontId="15" fillId="0" borderId="0" xfId="0" applyNumberFormat="1" applyFont="1" applyProtection="1"/>
    <xf numFmtId="167" fontId="10" fillId="0" borderId="0" xfId="0" applyNumberFormat="1" applyFont="1" applyProtection="1"/>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167" fontId="16" fillId="0" borderId="20" xfId="0" applyNumberFormat="1" applyFont="1" applyBorder="1" applyAlignment="1" applyProtection="1">
      <alignment horizontal="center" vertical="center"/>
    </xf>
    <xf numFmtId="167" fontId="16" fillId="0" borderId="20" xfId="0" applyNumberFormat="1" applyFont="1" applyBorder="1" applyAlignment="1" applyProtection="1">
      <alignment horizontal="center" vertical="center" wrapText="1"/>
    </xf>
    <xf numFmtId="0" fontId="16" fillId="0" borderId="21"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167" fontId="16" fillId="0" borderId="2" xfId="0" applyNumberFormat="1" applyFont="1" applyBorder="1" applyAlignment="1" applyProtection="1">
      <alignment horizontal="center" vertical="center"/>
    </xf>
    <xf numFmtId="0" fontId="16" fillId="0" borderId="22" xfId="0" applyFont="1" applyBorder="1" applyAlignment="1" applyProtection="1">
      <alignment horizontal="center" vertical="center"/>
    </xf>
    <xf numFmtId="0" fontId="10" fillId="0" borderId="0" xfId="0" applyFont="1" applyAlignment="1" applyProtection="1">
      <alignment vertical="top"/>
    </xf>
    <xf numFmtId="0" fontId="18" fillId="0" borderId="23"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xf>
    <xf numFmtId="168" fontId="10" fillId="0" borderId="25" xfId="0" applyNumberFormat="1" applyFont="1" applyFill="1" applyBorder="1" applyAlignment="1" applyProtection="1">
      <alignment vertical="center" wrapText="1"/>
    </xf>
    <xf numFmtId="0" fontId="10" fillId="0" borderId="25" xfId="0" applyFont="1" applyFill="1" applyBorder="1" applyAlignment="1" applyProtection="1">
      <alignment vertical="top" wrapText="1"/>
    </xf>
    <xf numFmtId="166" fontId="20" fillId="0" borderId="24" xfId="0" applyNumberFormat="1" applyFont="1" applyFill="1" applyBorder="1" applyProtection="1"/>
    <xf numFmtId="171" fontId="10" fillId="0" borderId="25" xfId="0" applyNumberFormat="1" applyFont="1" applyFill="1" applyBorder="1" applyAlignment="1" applyProtection="1">
      <alignment vertical="center" wrapText="1"/>
    </xf>
    <xf numFmtId="170" fontId="10" fillId="0" borderId="25" xfId="0" applyNumberFormat="1" applyFont="1" applyFill="1" applyBorder="1" applyAlignment="1" applyProtection="1">
      <alignment horizontal="right" vertical="center" wrapText="1"/>
    </xf>
    <xf numFmtId="3" fontId="19" fillId="0" borderId="4" xfId="0" applyNumberFormat="1" applyFont="1" applyBorder="1" applyAlignment="1" applyProtection="1">
      <alignment horizontal="left" vertical="center"/>
    </xf>
    <xf numFmtId="168" fontId="19" fillId="5" borderId="25" xfId="0" applyNumberFormat="1" applyFont="1" applyFill="1" applyBorder="1" applyAlignment="1" applyProtection="1">
      <alignment vertical="center" wrapText="1"/>
    </xf>
    <xf numFmtId="0" fontId="19" fillId="0" borderId="23" xfId="0" applyFont="1" applyBorder="1" applyAlignment="1" applyProtection="1">
      <alignment horizontal="right" vertical="center" wrapText="1"/>
    </xf>
    <xf numFmtId="166" fontId="19" fillId="0" borderId="24" xfId="0" applyNumberFormat="1" applyFont="1" applyBorder="1" applyProtection="1"/>
    <xf numFmtId="0" fontId="10" fillId="0" borderId="0" xfId="0" applyFont="1" applyBorder="1" applyProtection="1"/>
    <xf numFmtId="3" fontId="10" fillId="0" borderId="0" xfId="0" applyNumberFormat="1" applyFont="1" applyBorder="1" applyAlignment="1" applyProtection="1">
      <alignment horizontal="left" vertical="center"/>
    </xf>
    <xf numFmtId="167" fontId="10" fillId="0" borderId="0" xfId="0" applyNumberFormat="1" applyFont="1" applyBorder="1" applyAlignment="1" applyProtection="1">
      <alignment horizontal="center" vertical="center"/>
    </xf>
    <xf numFmtId="0" fontId="29" fillId="0" borderId="11" xfId="0" applyFont="1" applyBorder="1" applyAlignment="1" applyProtection="1">
      <alignment wrapText="1"/>
    </xf>
    <xf numFmtId="0" fontId="13" fillId="0" borderId="0" xfId="0" applyFont="1" applyFill="1" applyBorder="1" applyAlignment="1">
      <alignment wrapText="1"/>
    </xf>
    <xf numFmtId="0" fontId="0" fillId="0" borderId="0" xfId="0" applyFont="1" applyProtection="1">
      <protection locked="0"/>
    </xf>
    <xf numFmtId="3" fontId="19" fillId="0" borderId="1" xfId="0" applyNumberFormat="1" applyFont="1" applyBorder="1" applyAlignment="1" applyProtection="1">
      <alignment horizontal="left" vertical="center"/>
    </xf>
    <xf numFmtId="0" fontId="0" fillId="0" borderId="22" xfId="0" applyBorder="1" applyAlignment="1" applyProtection="1">
      <alignment horizontal="left" vertical="center"/>
    </xf>
    <xf numFmtId="166" fontId="11" fillId="0" borderId="12" xfId="1" applyNumberFormat="1" applyFont="1" applyBorder="1" applyAlignment="1" applyProtection="1">
      <alignment horizontal="left"/>
    </xf>
    <xf numFmtId="166" fontId="11" fillId="0" borderId="13" xfId="1" applyNumberFormat="1" applyFont="1" applyBorder="1" applyAlignment="1" applyProtection="1">
      <alignment horizontal="left"/>
    </xf>
    <xf numFmtId="166" fontId="11" fillId="0" borderId="14" xfId="1" applyNumberFormat="1" applyFont="1" applyBorder="1" applyAlignment="1" applyProtection="1">
      <alignment horizontal="left"/>
    </xf>
    <xf numFmtId="0" fontId="12" fillId="0" borderId="12" xfId="0" applyFont="1" applyBorder="1" applyAlignment="1" applyProtection="1">
      <alignment horizontal="center" wrapText="1"/>
    </xf>
    <xf numFmtId="0" fontId="12" fillId="0" borderId="13" xfId="0" applyFont="1" applyBorder="1" applyAlignment="1" applyProtection="1">
      <alignment horizontal="center" wrapText="1"/>
    </xf>
    <xf numFmtId="0" fontId="12" fillId="0" borderId="14" xfId="0" applyFont="1" applyBorder="1" applyAlignment="1" applyProtection="1">
      <alignment horizontal="center" wrapText="1"/>
    </xf>
    <xf numFmtId="0" fontId="27" fillId="2" borderId="16" xfId="0" applyFont="1" applyFill="1" applyBorder="1" applyAlignment="1" applyProtection="1">
      <alignment horizontal="left" vertical="top" wrapText="1"/>
    </xf>
    <xf numFmtId="0" fontId="27" fillId="2" borderId="17" xfId="0" applyFont="1" applyFill="1" applyBorder="1" applyAlignment="1" applyProtection="1">
      <alignment horizontal="left" vertical="top" wrapText="1"/>
    </xf>
    <xf numFmtId="0" fontId="27" fillId="2" borderId="18" xfId="0" applyFont="1" applyFill="1" applyBorder="1" applyAlignment="1" applyProtection="1">
      <alignment horizontal="left" vertical="top" wrapText="1"/>
    </xf>
    <xf numFmtId="166" fontId="13" fillId="0" borderId="12" xfId="1" applyNumberFormat="1" applyFont="1" applyBorder="1" applyAlignment="1" applyProtection="1">
      <alignment horizontal="left"/>
    </xf>
    <xf numFmtId="166" fontId="13" fillId="0" borderId="13" xfId="1" applyNumberFormat="1" applyFont="1" applyBorder="1" applyAlignment="1" applyProtection="1">
      <alignment horizontal="left"/>
    </xf>
    <xf numFmtId="166" fontId="13" fillId="0" borderId="14" xfId="1" applyNumberFormat="1" applyFont="1" applyBorder="1" applyAlignment="1" applyProtection="1">
      <alignment horizontal="left"/>
    </xf>
    <xf numFmtId="166" fontId="11" fillId="0" borderId="12" xfId="1" applyNumberFormat="1" applyFont="1" applyFill="1" applyBorder="1" applyAlignment="1" applyProtection="1">
      <alignment horizontal="left"/>
    </xf>
    <xf numFmtId="166" fontId="11" fillId="0" borderId="13" xfId="1" applyNumberFormat="1" applyFont="1" applyFill="1" applyBorder="1" applyAlignment="1" applyProtection="1">
      <alignment horizontal="left"/>
    </xf>
    <xf numFmtId="166" fontId="11" fillId="0" borderId="14" xfId="1" applyNumberFormat="1" applyFont="1" applyFill="1" applyBorder="1" applyAlignment="1" applyProtection="1">
      <alignment horizontal="left"/>
    </xf>
    <xf numFmtId="0" fontId="7" fillId="0" borderId="0" xfId="0" applyFont="1" applyBorder="1" applyAlignment="1">
      <alignment horizontal="center" wrapText="1"/>
    </xf>
    <xf numFmtId="0" fontId="7" fillId="0" borderId="0" xfId="0" applyFont="1" applyAlignment="1">
      <alignment horizontal="center" wrapText="1"/>
    </xf>
    <xf numFmtId="0" fontId="12" fillId="0" borderId="12" xfId="0" applyFont="1" applyFill="1" applyBorder="1" applyAlignment="1" applyProtection="1">
      <alignment horizontal="center" wrapText="1"/>
    </xf>
    <xf numFmtId="0" fontId="12" fillId="0" borderId="13" xfId="0" applyFont="1" applyFill="1" applyBorder="1" applyAlignment="1" applyProtection="1">
      <alignment horizontal="center" wrapText="1"/>
    </xf>
    <xf numFmtId="0" fontId="12" fillId="0" borderId="14" xfId="0" applyFont="1" applyFill="1" applyBorder="1" applyAlignment="1" applyProtection="1">
      <alignment horizontal="center" wrapText="1"/>
    </xf>
    <xf numFmtId="0" fontId="10" fillId="0" borderId="16"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166" fontId="13" fillId="0" borderId="12" xfId="1" applyNumberFormat="1" applyFont="1" applyFill="1" applyBorder="1" applyAlignment="1" applyProtection="1">
      <alignment horizontal="left"/>
    </xf>
    <xf numFmtId="166" fontId="13" fillId="0" borderId="13" xfId="1" applyNumberFormat="1" applyFont="1" applyFill="1" applyBorder="1" applyAlignment="1" applyProtection="1">
      <alignment horizontal="left"/>
    </xf>
    <xf numFmtId="166" fontId="13" fillId="0" borderId="14" xfId="1" applyNumberFormat="1" applyFont="1" applyFill="1" applyBorder="1" applyAlignment="1" applyProtection="1">
      <alignment horizontal="left"/>
    </xf>
    <xf numFmtId="0" fontId="0" fillId="6" borderId="7" xfId="0" applyFont="1" applyFill="1" applyBorder="1" applyAlignment="1">
      <alignment horizontal="center" wrapText="1"/>
    </xf>
    <xf numFmtId="0" fontId="0" fillId="6" borderId="8" xfId="0" applyFont="1" applyFill="1" applyBorder="1" applyAlignment="1">
      <alignment horizont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0" borderId="7" xfId="0" applyFont="1" applyBorder="1" applyAlignment="1">
      <alignment horizontal="center"/>
    </xf>
    <xf numFmtId="0" fontId="2" fillId="0" borderId="8" xfId="0" applyFont="1" applyBorder="1" applyAlignment="1">
      <alignment horizontal="center"/>
    </xf>
    <xf numFmtId="165" fontId="0" fillId="0" borderId="7" xfId="0" applyNumberFormat="1" applyFont="1" applyBorder="1" applyAlignment="1">
      <alignment horizontal="center" wrapText="1"/>
    </xf>
    <xf numFmtId="165" fontId="0" fillId="0" borderId="8" xfId="0" applyNumberFormat="1"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2" fillId="2" borderId="9" xfId="0" applyFont="1" applyFill="1" applyBorder="1" applyAlignment="1">
      <alignment horizontal="center"/>
    </xf>
    <xf numFmtId="0" fontId="0" fillId="2" borderId="7" xfId="0" applyFont="1" applyFill="1" applyBorder="1" applyAlignment="1">
      <alignment horizontal="left"/>
    </xf>
    <xf numFmtId="0" fontId="0" fillId="2" borderId="8" xfId="0" applyFont="1" applyFill="1" applyBorder="1" applyAlignment="1">
      <alignment horizontal="left"/>
    </xf>
    <xf numFmtId="165" fontId="0" fillId="2" borderId="7" xfId="0" applyNumberFormat="1" applyFont="1" applyFill="1" applyBorder="1" applyAlignment="1">
      <alignment horizontal="left"/>
    </xf>
    <xf numFmtId="165" fontId="0" fillId="2" borderId="8" xfId="0" applyNumberFormat="1" applyFont="1" applyFill="1" applyBorder="1" applyAlignment="1">
      <alignment horizontal="left"/>
    </xf>
    <xf numFmtId="1" fontId="0" fillId="3" borderId="7" xfId="0" applyNumberFormat="1" applyFont="1" applyFill="1" applyBorder="1" applyAlignment="1">
      <alignment horizontal="center"/>
    </xf>
    <xf numFmtId="1" fontId="0" fillId="3" borderId="8" xfId="0" applyNumberFormat="1" applyFont="1" applyFill="1" applyBorder="1" applyAlignment="1">
      <alignment horizontal="center"/>
    </xf>
    <xf numFmtId="1" fontId="0" fillId="2" borderId="7" xfId="0" applyNumberFormat="1" applyFont="1" applyFill="1" applyBorder="1" applyAlignment="1">
      <alignment horizontal="center"/>
    </xf>
    <xf numFmtId="1" fontId="0" fillId="2" borderId="8" xfId="0" applyNumberFormat="1"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1" fontId="5" fillId="3" borderId="7" xfId="0" applyNumberFormat="1" applyFont="1" applyFill="1" applyBorder="1" applyAlignment="1">
      <alignment horizontal="center"/>
    </xf>
    <xf numFmtId="1" fontId="5" fillId="3" borderId="8" xfId="0" applyNumberFormat="1" applyFont="1" applyFill="1" applyBorder="1" applyAlignment="1">
      <alignment horizontal="center"/>
    </xf>
    <xf numFmtId="1" fontId="5" fillId="2" borderId="7" xfId="0" applyNumberFormat="1" applyFont="1" applyFill="1" applyBorder="1" applyAlignment="1">
      <alignment horizontal="center"/>
    </xf>
    <xf numFmtId="1" fontId="5" fillId="2" borderId="8" xfId="0" applyNumberFormat="1" applyFont="1" applyFill="1" applyBorder="1" applyAlignment="1">
      <alignment horizontal="center"/>
    </xf>
    <xf numFmtId="0" fontId="5" fillId="2" borderId="7" xfId="0" applyFont="1" applyFill="1" applyBorder="1" applyAlignment="1">
      <alignment horizontal="left"/>
    </xf>
    <xf numFmtId="0" fontId="5" fillId="2" borderId="8" xfId="0" applyFont="1" applyFill="1" applyBorder="1" applyAlignment="1">
      <alignment horizontal="left"/>
    </xf>
    <xf numFmtId="165" fontId="5" fillId="2" borderId="7" xfId="0" applyNumberFormat="1" applyFont="1" applyFill="1" applyBorder="1" applyAlignment="1">
      <alignment horizontal="left"/>
    </xf>
    <xf numFmtId="165" fontId="5" fillId="2" borderId="8" xfId="0" applyNumberFormat="1" applyFont="1" applyFill="1" applyBorder="1" applyAlignment="1">
      <alignment horizontal="left"/>
    </xf>
    <xf numFmtId="164" fontId="0" fillId="2" borderId="7" xfId="0" applyNumberFormat="1" applyFont="1" applyFill="1" applyBorder="1" applyAlignment="1">
      <alignment horizontal="center"/>
    </xf>
    <xf numFmtId="164" fontId="0" fillId="2" borderId="8" xfId="0" applyNumberFormat="1" applyFont="1" applyFill="1" applyBorder="1" applyAlignment="1">
      <alignment horizontal="center"/>
    </xf>
    <xf numFmtId="164" fontId="0" fillId="3" borderId="7" xfId="0" applyNumberFormat="1" applyFont="1" applyFill="1" applyBorder="1" applyAlignment="1">
      <alignment horizontal="center"/>
    </xf>
    <xf numFmtId="164" fontId="0" fillId="3" borderId="8" xfId="0" applyNumberFormat="1" applyFont="1" applyFill="1" applyBorder="1" applyAlignment="1">
      <alignment horizontal="center"/>
    </xf>
    <xf numFmtId="164" fontId="0" fillId="0" borderId="7" xfId="0" applyNumberFormat="1" applyFont="1" applyFill="1" applyBorder="1" applyAlignment="1">
      <alignment horizontal="center"/>
    </xf>
    <xf numFmtId="164" fontId="0" fillId="0" borderId="8" xfId="0" applyNumberFormat="1"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164" fontId="5" fillId="2" borderId="7" xfId="0" applyNumberFormat="1" applyFont="1" applyFill="1" applyBorder="1" applyAlignment="1">
      <alignment horizontal="center"/>
    </xf>
    <xf numFmtId="164" fontId="5" fillId="2" borderId="8" xfId="0" applyNumberFormat="1" applyFont="1" applyFill="1" applyBorder="1" applyAlignment="1">
      <alignment horizontal="center"/>
    </xf>
    <xf numFmtId="164" fontId="0" fillId="0" borderId="7" xfId="0" applyNumberFormat="1" applyFont="1" applyFill="1" applyBorder="1" applyAlignment="1">
      <alignment horizontal="center" wrapText="1"/>
    </xf>
    <xf numFmtId="164" fontId="0" fillId="0" borderId="8" xfId="0" applyNumberFormat="1" applyFont="1" applyFill="1" applyBorder="1" applyAlignment="1">
      <alignment horizontal="center" wrapText="1"/>
    </xf>
    <xf numFmtId="0" fontId="21" fillId="0" borderId="16"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18" xfId="0" applyFont="1" applyFill="1" applyBorder="1" applyAlignment="1" applyProtection="1">
      <alignment horizontal="left" vertical="top" wrapText="1"/>
    </xf>
    <xf numFmtId="0" fontId="2" fillId="0" borderId="0" xfId="0" applyFont="1" applyBorder="1" applyAlignment="1">
      <alignment horizontal="center"/>
    </xf>
    <xf numFmtId="0" fontId="5" fillId="3" borderId="10" xfId="0" applyFont="1" applyFill="1" applyBorder="1" applyAlignment="1">
      <alignment horizontal="center"/>
    </xf>
    <xf numFmtId="1" fontId="0" fillId="3" borderId="10" xfId="0" applyNumberFormat="1" applyFont="1" applyFill="1" applyBorder="1" applyAlignment="1">
      <alignment horizontal="center"/>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5" fillId="2" borderId="10" xfId="0" applyFont="1" applyFill="1" applyBorder="1" applyAlignment="1">
      <alignment horizontal="center"/>
    </xf>
    <xf numFmtId="164" fontId="0" fillId="3" borderId="10" xfId="0" applyNumberFormat="1" applyFont="1" applyFill="1" applyBorder="1" applyAlignment="1">
      <alignment horizontal="center"/>
    </xf>
    <xf numFmtId="0" fontId="0" fillId="2" borderId="10" xfId="0" applyFont="1" applyFill="1" applyBorder="1" applyAlignment="1">
      <alignment horizontal="center"/>
    </xf>
    <xf numFmtId="0" fontId="0" fillId="3" borderId="10" xfId="0" applyFont="1" applyFill="1" applyBorder="1" applyAlignment="1">
      <alignment horizontal="center"/>
    </xf>
    <xf numFmtId="1" fontId="0" fillId="2" borderId="10" xfId="0" applyNumberFormat="1" applyFont="1" applyFill="1" applyBorder="1" applyAlignment="1">
      <alignment horizontal="center"/>
    </xf>
    <xf numFmtId="164" fontId="0" fillId="2" borderId="10" xfId="0" applyNumberFormat="1" applyFont="1" applyFill="1" applyBorder="1" applyAlignment="1">
      <alignment horizontal="center"/>
    </xf>
  </cellXfs>
  <cellStyles count="2">
    <cellStyle name="Navadno" xfId="0" builtinId="0"/>
    <cellStyle name="Valuta" xfId="1" builtinId="4"/>
  </cellStyles>
  <dxfs count="0"/>
  <tableStyles count="0" defaultTableStyle="TableStyleMedium2" defaultPivotStyle="PivotStyleLight16"/>
  <colors>
    <mruColors>
      <color rgb="FFD9D9D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L8" sqref="L8"/>
    </sheetView>
  </sheetViews>
  <sheetFormatPr defaultColWidth="9.140625" defaultRowHeight="12" x14ac:dyDescent="0.2"/>
  <cols>
    <col min="1" max="1" width="3.42578125" style="21" customWidth="1"/>
    <col min="2" max="2" width="11.85546875" style="21" bestFit="1" customWidth="1"/>
    <col min="3" max="3" width="25.5703125" style="21" bestFit="1" customWidth="1"/>
    <col min="4" max="5" width="11.42578125" style="21" bestFit="1" customWidth="1"/>
    <col min="6" max="6" width="12.140625" style="21" customWidth="1"/>
    <col min="7" max="7" width="10.28515625" style="22" customWidth="1"/>
    <col min="8" max="8" width="46" style="21" customWidth="1"/>
    <col min="9" max="9" width="18.7109375" style="21" customWidth="1"/>
    <col min="10" max="10" width="10.140625" style="21" bestFit="1" customWidth="1"/>
    <col min="11" max="11" width="9.42578125" style="21" bestFit="1" customWidth="1"/>
    <col min="12" max="16384" width="9.140625" style="21"/>
  </cols>
  <sheetData>
    <row r="1" spans="1:12" ht="18.75" x14ac:dyDescent="0.3">
      <c r="A1" s="124"/>
      <c r="B1" s="125" t="s">
        <v>39</v>
      </c>
      <c r="C1" s="124"/>
      <c r="D1" s="124"/>
      <c r="E1" s="124"/>
      <c r="F1" s="124"/>
      <c r="G1" s="126"/>
      <c r="H1" s="124"/>
      <c r="I1" s="124"/>
      <c r="J1" s="124"/>
    </row>
    <row r="2" spans="1:12" ht="18.75" x14ac:dyDescent="0.3">
      <c r="A2" s="124"/>
      <c r="B2" s="125" t="s">
        <v>40</v>
      </c>
      <c r="C2" s="124"/>
      <c r="D2" s="124"/>
      <c r="E2" s="124"/>
      <c r="F2" s="124"/>
      <c r="G2" s="126"/>
      <c r="H2" s="124"/>
      <c r="I2" s="124"/>
      <c r="J2" s="124"/>
    </row>
    <row r="3" spans="1:12" ht="12.75" thickBot="1" x14ac:dyDescent="0.25">
      <c r="A3" s="124"/>
      <c r="B3" s="124"/>
      <c r="C3" s="124"/>
      <c r="D3" s="124"/>
      <c r="E3" s="124"/>
      <c r="F3" s="124"/>
      <c r="G3" s="126"/>
      <c r="H3" s="124"/>
      <c r="I3" s="124"/>
      <c r="J3" s="124"/>
    </row>
    <row r="4" spans="1:12" ht="57.6" customHeight="1" thickBot="1" x14ac:dyDescent="0.25">
      <c r="A4" s="124"/>
      <c r="B4" s="127" t="s">
        <v>41</v>
      </c>
      <c r="C4" s="128" t="s">
        <v>42</v>
      </c>
      <c r="D4" s="128" t="s">
        <v>43</v>
      </c>
      <c r="E4" s="128" t="s">
        <v>44</v>
      </c>
      <c r="F4" s="129" t="s">
        <v>45</v>
      </c>
      <c r="G4" s="130" t="s">
        <v>55</v>
      </c>
      <c r="H4" s="128" t="s">
        <v>46</v>
      </c>
      <c r="I4" s="131" t="s">
        <v>47</v>
      </c>
      <c r="J4" s="124"/>
    </row>
    <row r="5" spans="1:12" ht="19.5" thickBot="1" x14ac:dyDescent="0.25">
      <c r="A5" s="124"/>
      <c r="B5" s="132" t="s">
        <v>102</v>
      </c>
      <c r="C5" s="133"/>
      <c r="D5" s="133"/>
      <c r="E5" s="133"/>
      <c r="F5" s="134"/>
      <c r="G5" s="134"/>
      <c r="H5" s="133"/>
      <c r="I5" s="135"/>
      <c r="J5" s="124"/>
    </row>
    <row r="6" spans="1:12" ht="63.6" customHeight="1" thickBot="1" x14ac:dyDescent="0.25">
      <c r="A6" s="136">
        <v>1</v>
      </c>
      <c r="B6" s="137" t="s">
        <v>88</v>
      </c>
      <c r="C6" s="138" t="s">
        <v>91</v>
      </c>
      <c r="D6" s="139">
        <v>3.508</v>
      </c>
      <c r="E6" s="139">
        <v>3.58</v>
      </c>
      <c r="F6" s="139">
        <f>E6-D6</f>
        <v>7.2000000000000064E-2</v>
      </c>
      <c r="G6" s="139">
        <v>7.1999999999999995E-2</v>
      </c>
      <c r="H6" s="140" t="s">
        <v>103</v>
      </c>
      <c r="I6" s="141">
        <f>'Predračun G2-102-1034 '!F19</f>
        <v>6600</v>
      </c>
      <c r="J6" s="124"/>
      <c r="K6" s="21" t="s">
        <v>25</v>
      </c>
      <c r="L6" s="21" t="s">
        <v>25</v>
      </c>
    </row>
    <row r="7" spans="1:12" ht="105.75" customHeight="1" thickBot="1" x14ac:dyDescent="0.25">
      <c r="A7" s="136">
        <v>2</v>
      </c>
      <c r="B7" s="137" t="s">
        <v>51</v>
      </c>
      <c r="C7" s="138" t="s">
        <v>52</v>
      </c>
      <c r="D7" s="142">
        <v>0</v>
      </c>
      <c r="E7" s="139">
        <v>7.5629999999999997</v>
      </c>
      <c r="F7" s="139">
        <f t="shared" ref="F7" si="0">E7-D7</f>
        <v>7.5629999999999997</v>
      </c>
      <c r="G7" s="139">
        <v>0.24399999999999999</v>
      </c>
      <c r="H7" s="140" t="s">
        <v>106</v>
      </c>
      <c r="I7" s="141">
        <f>'Predračun G2-102-1036'!F24</f>
        <v>5500</v>
      </c>
      <c r="J7" s="124"/>
    </row>
    <row r="8" spans="1:12" ht="108.75" customHeight="1" thickBot="1" x14ac:dyDescent="0.25">
      <c r="A8" s="136">
        <v>3</v>
      </c>
      <c r="B8" s="137" t="s">
        <v>53</v>
      </c>
      <c r="C8" s="138" t="s">
        <v>54</v>
      </c>
      <c r="D8" s="139">
        <v>1.095</v>
      </c>
      <c r="E8" s="139">
        <v>3.8929999999999998</v>
      </c>
      <c r="F8" s="143">
        <v>2798</v>
      </c>
      <c r="G8" s="139">
        <v>0.53800000000000003</v>
      </c>
      <c r="H8" s="140" t="s">
        <v>136</v>
      </c>
      <c r="I8" s="141">
        <f>'Predračun R3-612-1042'!F22</f>
        <v>11000</v>
      </c>
      <c r="J8" s="124"/>
    </row>
    <row r="9" spans="1:12" ht="15.75" thickBot="1" x14ac:dyDescent="0.25">
      <c r="A9" s="124"/>
      <c r="B9" s="124"/>
      <c r="C9" s="144"/>
      <c r="D9" s="154" t="s">
        <v>48</v>
      </c>
      <c r="E9" s="155"/>
      <c r="F9" s="145">
        <f>SUM(F6:F8)</f>
        <v>2805.6350000000002</v>
      </c>
      <c r="G9" s="145">
        <f>SUM(G6:G8)</f>
        <v>0.85400000000000009</v>
      </c>
      <c r="H9" s="146" t="s">
        <v>49</v>
      </c>
      <c r="I9" s="147">
        <f>ROUND((SUM(I6:I8)),2)</f>
        <v>23100</v>
      </c>
      <c r="J9" s="124"/>
    </row>
    <row r="10" spans="1:12" ht="12.75" thickBot="1" x14ac:dyDescent="0.25">
      <c r="A10" s="124"/>
      <c r="B10" s="124"/>
      <c r="C10" s="148"/>
      <c r="D10" s="148"/>
      <c r="E10" s="149"/>
      <c r="F10" s="149"/>
      <c r="G10" s="150"/>
      <c r="H10" s="146" t="s">
        <v>50</v>
      </c>
      <c r="I10" s="147">
        <f>ROUND(I9*0.22,2)</f>
        <v>5082</v>
      </c>
      <c r="J10" s="124"/>
    </row>
    <row r="11" spans="1:12" ht="12.75" thickBot="1" x14ac:dyDescent="0.25">
      <c r="A11" s="124"/>
      <c r="B11" s="124"/>
      <c r="C11" s="124"/>
      <c r="D11" s="124"/>
      <c r="E11" s="124"/>
      <c r="F11" s="124"/>
      <c r="G11" s="126"/>
      <c r="H11" s="146" t="s">
        <v>89</v>
      </c>
      <c r="I11" s="147">
        <f>I9+I10</f>
        <v>28182</v>
      </c>
      <c r="J11" s="124"/>
    </row>
    <row r="12" spans="1:12" s="23" customFormat="1" x14ac:dyDescent="0.2">
      <c r="A12" s="124"/>
      <c r="B12" s="124"/>
      <c r="C12" s="124"/>
      <c r="D12" s="124"/>
      <c r="E12" s="124"/>
      <c r="F12" s="124"/>
      <c r="G12" s="126"/>
      <c r="H12" s="124"/>
      <c r="I12" s="124"/>
      <c r="J12" s="124"/>
      <c r="K12" s="21"/>
    </row>
    <row r="13" spans="1:12" s="23" customFormat="1" x14ac:dyDescent="0.2">
      <c r="A13" s="124"/>
      <c r="B13" s="124"/>
      <c r="C13" s="124"/>
      <c r="D13" s="124"/>
      <c r="E13" s="124"/>
      <c r="F13" s="124"/>
      <c r="G13" s="126"/>
      <c r="H13" s="124"/>
      <c r="I13" s="124"/>
      <c r="J13" s="124"/>
      <c r="K13" s="21"/>
    </row>
    <row r="14" spans="1:12" s="23" customFormat="1" x14ac:dyDescent="0.2">
      <c r="A14" s="124"/>
      <c r="B14" s="124"/>
      <c r="C14" s="124"/>
      <c r="D14" s="124"/>
      <c r="E14" s="124"/>
      <c r="F14" s="124"/>
      <c r="G14" s="126"/>
      <c r="H14" s="124"/>
      <c r="I14" s="124"/>
      <c r="J14" s="124"/>
      <c r="K14" s="21"/>
    </row>
    <row r="15" spans="1:12" s="23" customFormat="1" ht="36" x14ac:dyDescent="0.2">
      <c r="A15" s="124"/>
      <c r="B15" s="124"/>
      <c r="C15" s="151" t="s">
        <v>137</v>
      </c>
      <c r="D15" s="124"/>
      <c r="E15" s="124"/>
      <c r="F15" s="124"/>
      <c r="G15" s="126"/>
      <c r="H15" s="124"/>
      <c r="I15" s="124"/>
      <c r="J15" s="124"/>
      <c r="K15" s="21"/>
    </row>
    <row r="16" spans="1:12" s="23" customFormat="1" x14ac:dyDescent="0.2">
      <c r="A16" s="124"/>
      <c r="B16" s="124"/>
      <c r="C16" s="124"/>
      <c r="D16" s="124"/>
      <c r="E16" s="124"/>
      <c r="F16" s="124"/>
      <c r="G16" s="126"/>
      <c r="H16" s="124"/>
      <c r="I16" s="124"/>
      <c r="J16" s="124"/>
      <c r="K16" s="21"/>
    </row>
    <row r="17" spans="1:10" x14ac:dyDescent="0.2">
      <c r="A17" s="124"/>
      <c r="B17" s="124"/>
      <c r="C17" s="124"/>
      <c r="D17" s="124"/>
      <c r="E17" s="124"/>
      <c r="F17" s="124"/>
      <c r="G17" s="126"/>
      <c r="H17" s="124"/>
      <c r="I17" s="124"/>
      <c r="J17" s="124"/>
    </row>
    <row r="18" spans="1:10" x14ac:dyDescent="0.2">
      <c r="A18" s="124"/>
      <c r="B18" s="124"/>
      <c r="C18" s="124"/>
      <c r="D18" s="124"/>
      <c r="E18" s="124"/>
      <c r="F18" s="124"/>
      <c r="G18" s="126"/>
      <c r="H18" s="124"/>
      <c r="I18" s="124"/>
      <c r="J18" s="124"/>
    </row>
  </sheetData>
  <sheetProtection algorithmName="SHA-512" hashValue="HZn2T+PbsbC/sTWrRrDfcucJ021zqqSk7cj4D3iDqEvTzkOXjCaqttL6YKJFyJ/JMRVuQiKswK9pxLSXk/PfQw==" saltValue="jzcapc0p/KJ+8ASFOGBSOA==" spinCount="100000" sheet="1" objects="1" scenarios="1"/>
  <mergeCells count="1">
    <mergeCell ref="D9:E9"/>
  </mergeCell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7" workbookViewId="0">
      <selection activeCell="I10" sqref="I10"/>
    </sheetView>
  </sheetViews>
  <sheetFormatPr defaultRowHeight="15" x14ac:dyDescent="0.25"/>
  <cols>
    <col min="1" max="1" width="4.85546875" customWidth="1"/>
    <col min="2" max="2" width="48.28515625" customWidth="1"/>
    <col min="3" max="3" width="8.5703125" customWidth="1"/>
    <col min="4" max="4" width="9" customWidth="1"/>
    <col min="5" max="5" width="16.28515625" customWidth="1"/>
    <col min="6" max="6" width="12.7109375" customWidth="1"/>
    <col min="8" max="8" width="10.7109375" customWidth="1"/>
    <col min="9" max="9" width="47.7109375" customWidth="1"/>
    <col min="10" max="10" width="10.140625" customWidth="1"/>
    <col min="11" max="11" width="14.28515625" customWidth="1"/>
    <col min="12" max="12" width="10.7109375" customWidth="1"/>
    <col min="13" max="14" width="8.140625" customWidth="1"/>
    <col min="15" max="15" width="13.5703125" customWidth="1"/>
    <col min="16" max="16" width="12.42578125" customWidth="1"/>
    <col min="17" max="17" width="12.5703125" customWidth="1"/>
    <col min="18" max="18" width="10.28515625" customWidth="1"/>
    <col min="19" max="19" width="13.7109375" customWidth="1"/>
    <col min="20" max="20" width="79.85546875" customWidth="1"/>
  </cols>
  <sheetData>
    <row r="1" spans="1:9" x14ac:dyDescent="0.25">
      <c r="A1" s="84"/>
      <c r="B1" s="85" t="s">
        <v>9</v>
      </c>
      <c r="C1" s="86"/>
      <c r="D1" s="86"/>
      <c r="E1" s="86"/>
      <c r="F1" s="86"/>
      <c r="G1" s="84"/>
    </row>
    <row r="2" spans="1:9" x14ac:dyDescent="0.25">
      <c r="A2" s="84"/>
      <c r="B2" s="159" t="s">
        <v>78</v>
      </c>
      <c r="C2" s="160"/>
      <c r="D2" s="160"/>
      <c r="E2" s="160"/>
      <c r="F2" s="161"/>
      <c r="G2" s="84"/>
    </row>
    <row r="3" spans="1:9" ht="61.15" customHeight="1" thickBot="1" x14ac:dyDescent="0.3">
      <c r="A3" s="84"/>
      <c r="B3" s="162" t="s">
        <v>105</v>
      </c>
      <c r="C3" s="163"/>
      <c r="D3" s="163"/>
      <c r="E3" s="163"/>
      <c r="F3" s="164"/>
      <c r="G3" s="84"/>
    </row>
    <row r="4" spans="1:9" x14ac:dyDescent="0.25">
      <c r="A4" s="84"/>
      <c r="B4" s="87" t="s">
        <v>10</v>
      </c>
      <c r="C4" s="87" t="s">
        <v>11</v>
      </c>
      <c r="D4" s="87" t="s">
        <v>12</v>
      </c>
      <c r="E4" s="87" t="s">
        <v>13</v>
      </c>
      <c r="F4" s="87" t="s">
        <v>14</v>
      </c>
      <c r="G4" s="84"/>
    </row>
    <row r="5" spans="1:9" x14ac:dyDescent="0.25">
      <c r="A5" s="84"/>
      <c r="B5" s="88" t="s">
        <v>15</v>
      </c>
      <c r="C5" s="89"/>
      <c r="D5" s="89"/>
      <c r="E5" s="89"/>
      <c r="F5" s="89"/>
      <c r="G5" s="84"/>
    </row>
    <row r="6" spans="1:9" ht="62.45" customHeight="1" x14ac:dyDescent="0.25">
      <c r="A6" s="90">
        <v>1</v>
      </c>
      <c r="B6" s="91" t="s">
        <v>104</v>
      </c>
      <c r="C6" s="92" t="s">
        <v>79</v>
      </c>
      <c r="D6" s="93">
        <v>1</v>
      </c>
      <c r="E6" s="94">
        <v>6000</v>
      </c>
      <c r="F6" s="95">
        <f>ROUND(D6*E6,2)</f>
        <v>6000</v>
      </c>
      <c r="G6" s="84"/>
    </row>
    <row r="7" spans="1:9" ht="18" customHeight="1" x14ac:dyDescent="0.25">
      <c r="A7" s="90">
        <v>2</v>
      </c>
      <c r="B7" s="91" t="s">
        <v>73</v>
      </c>
      <c r="C7" s="92" t="s">
        <v>79</v>
      </c>
      <c r="D7" s="93">
        <v>1</v>
      </c>
      <c r="E7" s="53">
        <v>0</v>
      </c>
      <c r="F7" s="95">
        <f>ROUND(D7*E7,2)</f>
        <v>0</v>
      </c>
      <c r="G7" s="84"/>
    </row>
    <row r="8" spans="1:9" ht="26.25" x14ac:dyDescent="0.25">
      <c r="A8" s="90">
        <v>3</v>
      </c>
      <c r="B8" s="96" t="s">
        <v>80</v>
      </c>
      <c r="C8" s="92" t="s">
        <v>64</v>
      </c>
      <c r="D8" s="93">
        <v>30</v>
      </c>
      <c r="E8" s="53">
        <v>0</v>
      </c>
      <c r="F8" s="95">
        <f t="shared" ref="F8:F16" si="0">ROUND(D8*E8,2)</f>
        <v>0</v>
      </c>
      <c r="G8" s="84"/>
    </row>
    <row r="9" spans="1:9" ht="39" x14ac:dyDescent="0.25">
      <c r="A9" s="90">
        <v>4</v>
      </c>
      <c r="B9" s="96" t="s">
        <v>81</v>
      </c>
      <c r="C9" s="92" t="s">
        <v>17</v>
      </c>
      <c r="D9" s="93">
        <v>300</v>
      </c>
      <c r="E9" s="53">
        <v>0</v>
      </c>
      <c r="F9" s="95">
        <f t="shared" si="0"/>
        <v>0</v>
      </c>
      <c r="G9" s="84"/>
    </row>
    <row r="10" spans="1:9" ht="45.6" customHeight="1" x14ac:dyDescent="0.25">
      <c r="A10" s="90">
        <v>5</v>
      </c>
      <c r="B10" s="91" t="s">
        <v>82</v>
      </c>
      <c r="C10" s="92" t="s">
        <v>18</v>
      </c>
      <c r="D10" s="93">
        <v>50</v>
      </c>
      <c r="E10" s="53">
        <v>0</v>
      </c>
      <c r="F10" s="95">
        <f t="shared" si="0"/>
        <v>0</v>
      </c>
      <c r="G10" s="84"/>
    </row>
    <row r="11" spans="1:9" ht="54" customHeight="1" x14ac:dyDescent="0.25">
      <c r="A11" s="90">
        <v>6</v>
      </c>
      <c r="B11" s="91" t="s">
        <v>83</v>
      </c>
      <c r="C11" s="92" t="s">
        <v>18</v>
      </c>
      <c r="D11" s="93">
        <v>5</v>
      </c>
      <c r="E11" s="53">
        <v>0</v>
      </c>
      <c r="F11" s="95">
        <f t="shared" si="0"/>
        <v>0</v>
      </c>
      <c r="G11" s="84"/>
    </row>
    <row r="12" spans="1:9" ht="63.6" customHeight="1" x14ac:dyDescent="0.25">
      <c r="A12" s="90">
        <v>7</v>
      </c>
      <c r="B12" s="91" t="s">
        <v>84</v>
      </c>
      <c r="C12" s="92" t="s">
        <v>19</v>
      </c>
      <c r="D12" s="93">
        <v>20</v>
      </c>
      <c r="E12" s="53">
        <v>0</v>
      </c>
      <c r="F12" s="95">
        <f t="shared" si="0"/>
        <v>0</v>
      </c>
      <c r="G12" s="84"/>
    </row>
    <row r="13" spans="1:9" ht="129.6" customHeight="1" x14ac:dyDescent="0.25">
      <c r="A13" s="90">
        <v>8</v>
      </c>
      <c r="B13" s="97" t="s">
        <v>107</v>
      </c>
      <c r="C13" s="98" t="s">
        <v>17</v>
      </c>
      <c r="D13" s="93">
        <v>800</v>
      </c>
      <c r="E13" s="53">
        <v>0</v>
      </c>
      <c r="F13" s="95">
        <f t="shared" si="0"/>
        <v>0</v>
      </c>
      <c r="G13" s="84"/>
      <c r="I13" s="54"/>
    </row>
    <row r="14" spans="1:9" ht="26.25" x14ac:dyDescent="0.25">
      <c r="A14" s="90">
        <v>9</v>
      </c>
      <c r="B14" s="99" t="s">
        <v>85</v>
      </c>
      <c r="C14" s="98" t="s">
        <v>31</v>
      </c>
      <c r="D14" s="100">
        <v>10</v>
      </c>
      <c r="E14" s="55">
        <v>0</v>
      </c>
      <c r="F14" s="95">
        <f t="shared" si="0"/>
        <v>0</v>
      </c>
      <c r="G14" s="84"/>
    </row>
    <row r="15" spans="1:9" ht="35.450000000000003" customHeight="1" x14ac:dyDescent="0.25">
      <c r="A15" s="90">
        <v>10</v>
      </c>
      <c r="B15" s="97" t="s">
        <v>99</v>
      </c>
      <c r="C15" s="98" t="s">
        <v>79</v>
      </c>
      <c r="D15" s="100">
        <v>1</v>
      </c>
      <c r="E15" s="55">
        <v>0</v>
      </c>
      <c r="F15" s="95">
        <f t="shared" si="0"/>
        <v>0</v>
      </c>
      <c r="G15" s="84"/>
    </row>
    <row r="16" spans="1:9" ht="19.149999999999999" customHeight="1" x14ac:dyDescent="0.25">
      <c r="A16" s="90">
        <v>11</v>
      </c>
      <c r="B16" s="83" t="s">
        <v>27</v>
      </c>
      <c r="C16" s="98" t="s">
        <v>16</v>
      </c>
      <c r="D16" s="93">
        <v>1</v>
      </c>
      <c r="E16" s="55">
        <v>0</v>
      </c>
      <c r="F16" s="95">
        <f t="shared" si="0"/>
        <v>0</v>
      </c>
      <c r="G16" s="84"/>
    </row>
    <row r="17" spans="1:9" x14ac:dyDescent="0.25">
      <c r="A17" s="84"/>
      <c r="B17" s="103"/>
      <c r="C17" s="165" t="s">
        <v>20</v>
      </c>
      <c r="D17" s="166"/>
      <c r="E17" s="167"/>
      <c r="F17" s="101">
        <f>ROUND(SUM(F6:F16),2)</f>
        <v>6000</v>
      </c>
      <c r="G17" s="84"/>
    </row>
    <row r="18" spans="1:9" x14ac:dyDescent="0.25">
      <c r="A18" s="84"/>
      <c r="B18" s="103"/>
      <c r="C18" s="165" t="s">
        <v>21</v>
      </c>
      <c r="D18" s="166"/>
      <c r="E18" s="167"/>
      <c r="F18" s="101">
        <f>ROUND(0.1*F17,2)</f>
        <v>600</v>
      </c>
      <c r="G18" s="84"/>
    </row>
    <row r="19" spans="1:9" x14ac:dyDescent="0.25">
      <c r="A19" s="84"/>
      <c r="B19" s="103"/>
      <c r="C19" s="165" t="s">
        <v>22</v>
      </c>
      <c r="D19" s="166"/>
      <c r="E19" s="167"/>
      <c r="F19" s="101">
        <f>ROUND(SUM(F17:F18),2)</f>
        <v>6600</v>
      </c>
      <c r="G19" s="84"/>
      <c r="I19" t="s">
        <v>25</v>
      </c>
    </row>
    <row r="20" spans="1:9" x14ac:dyDescent="0.25">
      <c r="A20" s="84"/>
      <c r="B20" s="103"/>
      <c r="C20" s="165" t="s">
        <v>23</v>
      </c>
      <c r="D20" s="166"/>
      <c r="E20" s="167"/>
      <c r="F20" s="101">
        <f>ROUND(0.22*F19,2)</f>
        <v>1452</v>
      </c>
      <c r="G20" s="84"/>
    </row>
    <row r="21" spans="1:9" x14ac:dyDescent="0.25">
      <c r="A21" s="84"/>
      <c r="B21" s="103"/>
      <c r="C21" s="156" t="s">
        <v>24</v>
      </c>
      <c r="D21" s="157"/>
      <c r="E21" s="158"/>
      <c r="F21" s="102">
        <f>ROUND(SUM(F19+F20),2)</f>
        <v>8052</v>
      </c>
      <c r="G21" s="84"/>
    </row>
    <row r="22" spans="1:9" x14ac:dyDescent="0.25">
      <c r="A22" s="84"/>
      <c r="B22" s="84"/>
      <c r="C22" s="84"/>
      <c r="D22" s="84"/>
      <c r="E22" s="84"/>
      <c r="F22" s="84"/>
      <c r="G22" s="84"/>
    </row>
    <row r="23" spans="1:9" x14ac:dyDescent="0.25">
      <c r="A23" s="84"/>
      <c r="B23" s="84"/>
      <c r="C23" s="84"/>
      <c r="D23" s="84"/>
      <c r="E23" s="84"/>
      <c r="F23" s="84"/>
      <c r="G23" s="84"/>
    </row>
    <row r="24" spans="1:9" x14ac:dyDescent="0.25">
      <c r="A24" s="84"/>
      <c r="B24" s="84"/>
      <c r="C24" s="84"/>
      <c r="D24" s="84"/>
      <c r="E24" s="84"/>
      <c r="F24" s="84"/>
      <c r="G24" s="84"/>
    </row>
    <row r="25" spans="1:9" x14ac:dyDescent="0.25">
      <c r="A25" s="84"/>
      <c r="B25" s="84"/>
      <c r="C25" s="84"/>
      <c r="D25" s="84"/>
      <c r="E25" s="84"/>
      <c r="F25" s="84"/>
      <c r="G25" s="84"/>
    </row>
    <row r="26" spans="1:9" x14ac:dyDescent="0.25">
      <c r="A26" s="84"/>
      <c r="B26" s="84"/>
      <c r="C26" s="84"/>
      <c r="D26" s="84"/>
      <c r="E26" s="84"/>
      <c r="F26" s="84"/>
      <c r="G26" s="84"/>
    </row>
    <row r="27" spans="1:9" x14ac:dyDescent="0.25">
      <c r="A27" s="84"/>
      <c r="B27" s="84"/>
      <c r="C27" s="84"/>
      <c r="D27" s="84"/>
      <c r="E27" s="84"/>
      <c r="F27" s="84"/>
      <c r="G27" s="84"/>
    </row>
    <row r="28" spans="1:9" x14ac:dyDescent="0.25">
      <c r="A28" s="84"/>
      <c r="B28" s="84"/>
      <c r="C28" s="84"/>
      <c r="D28" s="84"/>
      <c r="E28" s="84"/>
      <c r="F28" s="84"/>
      <c r="G28" s="84"/>
    </row>
    <row r="29" spans="1:9" x14ac:dyDescent="0.25">
      <c r="A29" s="84"/>
      <c r="B29" s="84"/>
      <c r="C29" s="84"/>
      <c r="D29" s="84"/>
      <c r="E29" s="84"/>
      <c r="F29" s="84"/>
      <c r="G29" s="84"/>
    </row>
    <row r="30" spans="1:9" x14ac:dyDescent="0.25">
      <c r="A30" s="84"/>
      <c r="B30" s="84"/>
      <c r="C30" s="84"/>
      <c r="D30" s="84"/>
      <c r="E30" s="84"/>
      <c r="F30" s="84"/>
      <c r="G30" s="84"/>
    </row>
    <row r="31" spans="1:9" x14ac:dyDescent="0.25">
      <c r="A31" s="84"/>
      <c r="B31" s="84"/>
      <c r="C31" s="84"/>
      <c r="D31" s="84"/>
      <c r="E31" s="84"/>
      <c r="F31" s="84"/>
      <c r="G31" s="84"/>
    </row>
    <row r="32" spans="1:9" x14ac:dyDescent="0.25">
      <c r="A32" s="84"/>
      <c r="B32" s="84"/>
      <c r="C32" s="84"/>
      <c r="D32" s="84"/>
      <c r="E32" s="84"/>
      <c r="F32" s="84"/>
      <c r="G32" s="84"/>
    </row>
    <row r="33" spans="1:7" x14ac:dyDescent="0.25">
      <c r="A33" s="84"/>
      <c r="B33" s="84"/>
      <c r="C33" s="84"/>
      <c r="D33" s="84"/>
      <c r="E33" s="84"/>
      <c r="F33" s="84"/>
      <c r="G33" s="84"/>
    </row>
    <row r="34" spans="1:7" x14ac:dyDescent="0.25">
      <c r="A34" s="84"/>
      <c r="B34" s="84"/>
      <c r="C34" s="84"/>
      <c r="D34" s="84"/>
      <c r="E34" s="84"/>
      <c r="F34" s="84"/>
      <c r="G34" s="84"/>
    </row>
    <row r="35" spans="1:7" x14ac:dyDescent="0.25">
      <c r="A35" s="84"/>
      <c r="B35" s="84"/>
      <c r="C35" s="84"/>
      <c r="D35" s="84"/>
      <c r="E35" s="84"/>
      <c r="F35" s="84"/>
      <c r="G35" s="84"/>
    </row>
    <row r="36" spans="1:7" x14ac:dyDescent="0.25">
      <c r="A36" s="84"/>
      <c r="B36" s="84"/>
      <c r="C36" s="84"/>
      <c r="D36" s="84"/>
      <c r="E36" s="84"/>
      <c r="F36" s="84"/>
      <c r="G36" s="84"/>
    </row>
  </sheetData>
  <sheetProtection algorithmName="SHA-512" hashValue="52yuzpCEd6FQVI9T1QBOCKCU8zCG+f9P0GnczvGhVm6AsWc4a9vZgFkydkbXbfyjzymFa8qMopkFOh6GasMv0g==" saltValue="emEHKS6U1kSfUVqjcGlyrw==" spinCount="100000" sheet="1" objects="1" scenarios="1"/>
  <mergeCells count="7">
    <mergeCell ref="C21:E21"/>
    <mergeCell ref="B2:F2"/>
    <mergeCell ref="B3:F3"/>
    <mergeCell ref="C17:E17"/>
    <mergeCell ref="C18:E18"/>
    <mergeCell ref="C19:E19"/>
    <mergeCell ref="C20:E20"/>
  </mergeCells>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workbookViewId="0">
      <selection activeCell="I6" sqref="I6"/>
    </sheetView>
  </sheetViews>
  <sheetFormatPr defaultRowHeight="15" x14ac:dyDescent="0.25"/>
  <cols>
    <col min="1" max="1" width="2.7109375" customWidth="1"/>
    <col min="2" max="2" width="3.42578125" customWidth="1"/>
    <col min="3" max="3" width="8.140625" customWidth="1"/>
    <col min="4" max="4" width="8.85546875" customWidth="1"/>
    <col min="5" max="6" width="10.140625" customWidth="1"/>
    <col min="7" max="7" width="14.28515625" customWidth="1"/>
    <col min="8" max="9" width="10.7109375" customWidth="1"/>
    <col min="10" max="11" width="8.140625" customWidth="1"/>
    <col min="12" max="12" width="16" customWidth="1"/>
    <col min="13" max="13" width="13.5703125" customWidth="1"/>
    <col min="14" max="14" width="10.28515625" customWidth="1"/>
    <col min="15" max="15" width="79.85546875" customWidth="1"/>
  </cols>
  <sheetData>
    <row r="1" spans="1:16" ht="15" customHeight="1" thickBot="1" x14ac:dyDescent="0.3">
      <c r="A1" s="1" t="s">
        <v>25</v>
      </c>
      <c r="B1" s="1"/>
      <c r="C1" s="63" t="s">
        <v>78</v>
      </c>
      <c r="D1" s="64"/>
      <c r="E1" s="65"/>
      <c r="F1" s="36"/>
      <c r="G1" s="35"/>
      <c r="H1" s="35"/>
      <c r="I1" s="35"/>
      <c r="J1" s="35"/>
      <c r="K1" s="2"/>
      <c r="L1" s="2"/>
      <c r="M1" s="2"/>
      <c r="N1" s="2"/>
      <c r="O1" s="2"/>
      <c r="P1" s="66"/>
    </row>
    <row r="2" spans="1:16" ht="119.45" customHeight="1" thickBot="1" x14ac:dyDescent="0.3">
      <c r="A2" s="1"/>
      <c r="B2" s="1"/>
      <c r="C2" s="56" t="s">
        <v>66</v>
      </c>
      <c r="D2" s="56" t="s">
        <v>67</v>
      </c>
      <c r="E2" s="56" t="s">
        <v>0</v>
      </c>
      <c r="F2" s="56" t="s">
        <v>70</v>
      </c>
      <c r="G2" s="56" t="s">
        <v>68</v>
      </c>
      <c r="H2" s="57" t="s">
        <v>1</v>
      </c>
      <c r="I2" s="56" t="s">
        <v>4</v>
      </c>
      <c r="J2" s="56" t="s">
        <v>75</v>
      </c>
      <c r="K2" s="56" t="s">
        <v>74</v>
      </c>
      <c r="L2" s="58" t="s">
        <v>86</v>
      </c>
      <c r="M2" s="58" t="s">
        <v>87</v>
      </c>
      <c r="N2" s="59" t="s">
        <v>5</v>
      </c>
      <c r="O2" s="5" t="s">
        <v>69</v>
      </c>
      <c r="P2" s="66"/>
    </row>
    <row r="3" spans="1:16" ht="77.25" customHeight="1" thickBot="1" x14ac:dyDescent="0.3">
      <c r="A3" s="42">
        <v>1</v>
      </c>
      <c r="B3" s="37" t="s">
        <v>6</v>
      </c>
      <c r="C3" s="38">
        <v>3.508</v>
      </c>
      <c r="D3" s="38">
        <v>3.58</v>
      </c>
      <c r="E3" s="39">
        <v>0</v>
      </c>
      <c r="F3" s="67" t="s">
        <v>30</v>
      </c>
      <c r="G3" s="39">
        <v>0</v>
      </c>
      <c r="H3" s="39">
        <v>0</v>
      </c>
      <c r="I3" s="67" t="s">
        <v>30</v>
      </c>
      <c r="J3" s="67" t="s">
        <v>30</v>
      </c>
      <c r="K3" s="67" t="s">
        <v>30</v>
      </c>
      <c r="L3" s="67" t="s">
        <v>30</v>
      </c>
      <c r="M3" s="40">
        <v>0</v>
      </c>
      <c r="N3" s="41">
        <v>0</v>
      </c>
      <c r="O3" s="60" t="s">
        <v>117</v>
      </c>
      <c r="P3" s="66"/>
    </row>
    <row r="4" spans="1:16" ht="14.45" customHeight="1" x14ac:dyDescent="0.25">
      <c r="A4" s="1"/>
      <c r="B4" s="1"/>
      <c r="C4" s="4"/>
      <c r="D4" s="4"/>
      <c r="E4" s="61"/>
      <c r="F4" s="61"/>
      <c r="G4" s="61"/>
      <c r="H4" s="61"/>
      <c r="I4" s="61"/>
      <c r="J4" s="61"/>
      <c r="K4" s="61"/>
      <c r="L4" s="61"/>
      <c r="M4" s="61"/>
      <c r="N4" s="62"/>
      <c r="O4" s="8"/>
      <c r="P4" s="66"/>
    </row>
    <row r="6" spans="1:16" x14ac:dyDescent="0.25">
      <c r="C6" s="20"/>
      <c r="D6" s="8" t="s">
        <v>34</v>
      </c>
    </row>
  </sheetData>
  <sheetProtection algorithmName="SHA-512" hashValue="hBFpi2FlgjCeYttYMqenN77qpGul/KYZdJEn+CBhkE09m3fvRD3bN3riasC29bQ+atPdV21uLe6T7de8MPaq4g==" saltValue="C11Rut/++zB39rf1iHp4mw==" spinCount="100000" sheet="1" objects="1" scenarios="1"/>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52"/>
  <sheetViews>
    <sheetView topLeftCell="A13" workbookViewId="0">
      <selection activeCell="E6" sqref="E6"/>
    </sheetView>
  </sheetViews>
  <sheetFormatPr defaultColWidth="9.140625" defaultRowHeight="15" x14ac:dyDescent="0.25"/>
  <cols>
    <col min="1" max="1" width="3.5703125" style="4" customWidth="1"/>
    <col min="2" max="2" width="44.5703125" style="4" customWidth="1"/>
    <col min="3" max="3" width="8.5703125" style="4" customWidth="1"/>
    <col min="4" max="4" width="9" style="4" customWidth="1"/>
    <col min="5" max="5" width="11.140625" style="4" customWidth="1"/>
    <col min="6" max="6" width="12.7109375" style="4" customWidth="1"/>
    <col min="7" max="7" width="15.28515625" style="4" customWidth="1"/>
    <col min="8" max="8" width="12.42578125" style="4" customWidth="1"/>
    <col min="9" max="9" width="9.5703125" style="4" customWidth="1"/>
    <col min="10" max="10" width="8.42578125" style="4" customWidth="1"/>
    <col min="11" max="11" width="11" style="4" customWidth="1"/>
    <col min="12" max="12" width="10.42578125" style="4" customWidth="1"/>
    <col min="13" max="13" width="12.7109375" style="4" customWidth="1"/>
    <col min="14" max="14" width="13.85546875" style="4" customWidth="1"/>
    <col min="15" max="15" width="7.28515625" style="4" customWidth="1"/>
    <col min="16" max="16" width="8" style="4" customWidth="1"/>
    <col min="17" max="17" width="10" style="4" customWidth="1"/>
    <col min="18" max="18" width="14.7109375" style="4" customWidth="1"/>
    <col min="19" max="19" width="13.5703125" style="4" customWidth="1"/>
    <col min="20" max="20" width="13.85546875" style="4" customWidth="1"/>
    <col min="21" max="21" width="20.140625" style="4" customWidth="1"/>
    <col min="22" max="16384" width="9.140625" style="4"/>
  </cols>
  <sheetData>
    <row r="1" spans="1:93" x14ac:dyDescent="0.25">
      <c r="A1" s="86"/>
      <c r="B1" s="85" t="s">
        <v>9</v>
      </c>
      <c r="C1" s="86"/>
      <c r="D1" s="86"/>
      <c r="E1" s="86"/>
      <c r="F1" s="86"/>
      <c r="G1" s="104"/>
    </row>
    <row r="2" spans="1:93" ht="13.5" customHeight="1" x14ac:dyDescent="0.25">
      <c r="A2" s="86"/>
      <c r="B2" s="173" t="s">
        <v>36</v>
      </c>
      <c r="C2" s="174"/>
      <c r="D2" s="174"/>
      <c r="E2" s="174"/>
      <c r="F2" s="175"/>
      <c r="G2" s="105"/>
    </row>
    <row r="3" spans="1:93" ht="57.6" customHeight="1" thickBot="1" x14ac:dyDescent="0.3">
      <c r="A3" s="86"/>
      <c r="B3" s="176" t="s">
        <v>106</v>
      </c>
      <c r="C3" s="177"/>
      <c r="D3" s="177"/>
      <c r="E3" s="177"/>
      <c r="F3" s="178"/>
      <c r="G3" s="105"/>
    </row>
    <row r="4" spans="1:93" x14ac:dyDescent="0.25">
      <c r="A4" s="86"/>
      <c r="B4" s="106" t="s">
        <v>10</v>
      </c>
      <c r="C4" s="106" t="s">
        <v>11</v>
      </c>
      <c r="D4" s="106" t="s">
        <v>12</v>
      </c>
      <c r="E4" s="106" t="s">
        <v>13</v>
      </c>
      <c r="F4" s="106" t="s">
        <v>14</v>
      </c>
      <c r="G4" s="105"/>
    </row>
    <row r="5" spans="1:93" x14ac:dyDescent="0.25">
      <c r="A5" s="86"/>
      <c r="B5" s="107" t="s">
        <v>15</v>
      </c>
      <c r="C5" s="106"/>
      <c r="D5" s="106"/>
      <c r="E5" s="106"/>
      <c r="F5" s="106"/>
      <c r="G5" s="105"/>
    </row>
    <row r="6" spans="1:93" ht="63.75" x14ac:dyDescent="0.25">
      <c r="A6" s="108">
        <v>1</v>
      </c>
      <c r="B6" s="83" t="s">
        <v>118</v>
      </c>
      <c r="C6" s="52" t="s">
        <v>16</v>
      </c>
      <c r="D6" s="109">
        <v>1</v>
      </c>
      <c r="E6" s="110">
        <v>5000</v>
      </c>
      <c r="F6" s="111">
        <f>ROUND(E6*D6,2)</f>
        <v>5000</v>
      </c>
      <c r="G6" s="105"/>
    </row>
    <row r="7" spans="1:93" ht="19.149999999999999" customHeight="1" x14ac:dyDescent="0.25">
      <c r="A7" s="108">
        <v>2</v>
      </c>
      <c r="B7" s="83" t="s">
        <v>73</v>
      </c>
      <c r="C7" s="52" t="s">
        <v>16</v>
      </c>
      <c r="D7" s="109">
        <v>1</v>
      </c>
      <c r="E7" s="68">
        <v>0</v>
      </c>
      <c r="F7" s="111">
        <f>ROUND(E7*D7,2)</f>
        <v>0</v>
      </c>
      <c r="G7" s="105"/>
    </row>
    <row r="8" spans="1:93" ht="50.45" customHeight="1" x14ac:dyDescent="0.25">
      <c r="A8" s="108">
        <v>3</v>
      </c>
      <c r="B8" s="83" t="s">
        <v>81</v>
      </c>
      <c r="C8" s="52" t="s">
        <v>17</v>
      </c>
      <c r="D8" s="109">
        <v>1980.5</v>
      </c>
      <c r="E8" s="68">
        <v>0</v>
      </c>
      <c r="F8" s="111">
        <f t="shared" ref="F8:F21" si="0">ROUND(E8*D8,2)</f>
        <v>0</v>
      </c>
      <c r="G8" s="105"/>
    </row>
    <row r="9" spans="1:93" s="9" customFormat="1" ht="43.9" customHeight="1" x14ac:dyDescent="0.25">
      <c r="A9" s="108">
        <v>4</v>
      </c>
      <c r="B9" s="83" t="s">
        <v>82</v>
      </c>
      <c r="C9" s="52" t="s">
        <v>18</v>
      </c>
      <c r="D9" s="109">
        <v>245</v>
      </c>
      <c r="E9" s="68">
        <v>0</v>
      </c>
      <c r="F9" s="111">
        <f t="shared" si="0"/>
        <v>0</v>
      </c>
      <c r="G9" s="105"/>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93" s="9" customFormat="1" ht="46.9" customHeight="1" x14ac:dyDescent="0.25">
      <c r="A10" s="108">
        <v>5</v>
      </c>
      <c r="B10" s="83" t="s">
        <v>83</v>
      </c>
      <c r="C10" s="52" t="s">
        <v>18</v>
      </c>
      <c r="D10" s="109">
        <v>15</v>
      </c>
      <c r="E10" s="68">
        <v>0</v>
      </c>
      <c r="F10" s="111">
        <f t="shared" si="0"/>
        <v>0</v>
      </c>
      <c r="G10" s="105"/>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93" s="9" customFormat="1" ht="49.9" customHeight="1" x14ac:dyDescent="0.25">
      <c r="A11" s="108">
        <v>6</v>
      </c>
      <c r="B11" s="83" t="s">
        <v>71</v>
      </c>
      <c r="C11" s="52" t="s">
        <v>64</v>
      </c>
      <c r="D11" s="109">
        <v>30</v>
      </c>
      <c r="E11" s="68">
        <v>0</v>
      </c>
      <c r="F11" s="111">
        <f t="shared" si="0"/>
        <v>0</v>
      </c>
      <c r="G11" s="105"/>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row>
    <row r="12" spans="1:93" s="9" customFormat="1" ht="91.15" customHeight="1" x14ac:dyDescent="0.25">
      <c r="A12" s="108">
        <v>7</v>
      </c>
      <c r="B12" s="83" t="s">
        <v>37</v>
      </c>
      <c r="C12" s="52" t="s">
        <v>19</v>
      </c>
      <c r="D12" s="109">
        <v>34</v>
      </c>
      <c r="E12" s="68">
        <v>0</v>
      </c>
      <c r="F12" s="111">
        <f t="shared" si="0"/>
        <v>0</v>
      </c>
      <c r="G12" s="105"/>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row>
    <row r="13" spans="1:93" s="9" customFormat="1" ht="62.45" customHeight="1" x14ac:dyDescent="0.25">
      <c r="A13" s="108">
        <v>8</v>
      </c>
      <c r="B13" s="83" t="s">
        <v>32</v>
      </c>
      <c r="C13" s="52" t="s">
        <v>19</v>
      </c>
      <c r="D13" s="109">
        <v>31</v>
      </c>
      <c r="E13" s="68">
        <v>0</v>
      </c>
      <c r="F13" s="111">
        <f t="shared" si="0"/>
        <v>0</v>
      </c>
      <c r="G13" s="105"/>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row>
    <row r="14" spans="1:93" s="9" customFormat="1" ht="147.6" customHeight="1" x14ac:dyDescent="0.25">
      <c r="A14" s="108">
        <v>9</v>
      </c>
      <c r="B14" s="83" t="s">
        <v>92</v>
      </c>
      <c r="C14" s="52" t="s">
        <v>17</v>
      </c>
      <c r="D14" s="109">
        <v>600</v>
      </c>
      <c r="E14" s="68">
        <v>0</v>
      </c>
      <c r="F14" s="111">
        <f t="shared" si="0"/>
        <v>0</v>
      </c>
      <c r="G14" s="105"/>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row>
    <row r="15" spans="1:93" s="9" customFormat="1" ht="141" customHeight="1" x14ac:dyDescent="0.25">
      <c r="A15" s="108">
        <v>10</v>
      </c>
      <c r="B15" s="83" t="s">
        <v>107</v>
      </c>
      <c r="C15" s="52" t="s">
        <v>17</v>
      </c>
      <c r="D15" s="109">
        <v>2730</v>
      </c>
      <c r="E15" s="68">
        <v>0</v>
      </c>
      <c r="F15" s="111">
        <f t="shared" si="0"/>
        <v>0</v>
      </c>
      <c r="G15" s="105"/>
      <c r="H15" s="4"/>
      <c r="I15" s="4"/>
      <c r="J15" s="4"/>
      <c r="K15" s="4"/>
      <c r="L15" s="152"/>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row>
    <row r="16" spans="1:93" s="9" customFormat="1" ht="78.599999999999994" customHeight="1" x14ac:dyDescent="0.25">
      <c r="A16" s="108">
        <v>11</v>
      </c>
      <c r="B16" s="83" t="s">
        <v>90</v>
      </c>
      <c r="C16" s="52" t="s">
        <v>76</v>
      </c>
      <c r="D16" s="109">
        <v>1</v>
      </c>
      <c r="E16" s="68">
        <v>0</v>
      </c>
      <c r="F16" s="111">
        <f t="shared" si="0"/>
        <v>0</v>
      </c>
      <c r="G16" s="105"/>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row>
    <row r="17" spans="1:93" s="9" customFormat="1" ht="52.9" customHeight="1" x14ac:dyDescent="0.25">
      <c r="A17" s="108">
        <v>12</v>
      </c>
      <c r="B17" s="83" t="s">
        <v>38</v>
      </c>
      <c r="C17" s="52" t="s">
        <v>19</v>
      </c>
      <c r="D17" s="109">
        <v>25</v>
      </c>
      <c r="E17" s="68">
        <v>0</v>
      </c>
      <c r="F17" s="111">
        <f t="shared" si="0"/>
        <v>0</v>
      </c>
      <c r="G17" s="105"/>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row>
    <row r="18" spans="1:93" s="9" customFormat="1" ht="40.15" customHeight="1" x14ac:dyDescent="0.25">
      <c r="A18" s="108">
        <v>13</v>
      </c>
      <c r="B18" s="83" t="s">
        <v>77</v>
      </c>
      <c r="C18" s="52" t="s">
        <v>76</v>
      </c>
      <c r="D18" s="109">
        <v>6</v>
      </c>
      <c r="E18" s="68">
        <v>0</v>
      </c>
      <c r="F18" s="111">
        <f t="shared" si="0"/>
        <v>0</v>
      </c>
      <c r="G18" s="105"/>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row>
    <row r="19" spans="1:93" s="9" customFormat="1" ht="31.9" customHeight="1" x14ac:dyDescent="0.25">
      <c r="A19" s="108">
        <v>14</v>
      </c>
      <c r="B19" s="83" t="s">
        <v>85</v>
      </c>
      <c r="C19" s="52" t="s">
        <v>31</v>
      </c>
      <c r="D19" s="109">
        <v>25</v>
      </c>
      <c r="E19" s="68">
        <v>0</v>
      </c>
      <c r="F19" s="111">
        <f t="shared" si="0"/>
        <v>0</v>
      </c>
      <c r="G19" s="105"/>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row>
    <row r="20" spans="1:93" s="9" customFormat="1" ht="35.450000000000003" customHeight="1" x14ac:dyDescent="0.25">
      <c r="A20" s="108">
        <v>15</v>
      </c>
      <c r="B20" s="83" t="s">
        <v>99</v>
      </c>
      <c r="C20" s="52" t="s">
        <v>79</v>
      </c>
      <c r="D20" s="109">
        <v>1</v>
      </c>
      <c r="E20" s="68">
        <v>0</v>
      </c>
      <c r="F20" s="111">
        <f t="shared" si="0"/>
        <v>0</v>
      </c>
      <c r="G20" s="105"/>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row>
    <row r="21" spans="1:93" s="9" customFormat="1" ht="17.25" customHeight="1" x14ac:dyDescent="0.25">
      <c r="A21" s="108">
        <v>16</v>
      </c>
      <c r="B21" s="83" t="s">
        <v>27</v>
      </c>
      <c r="C21" s="52" t="s">
        <v>16</v>
      </c>
      <c r="D21" s="109">
        <v>1</v>
      </c>
      <c r="E21" s="68">
        <v>0</v>
      </c>
      <c r="F21" s="111">
        <f t="shared" si="0"/>
        <v>0</v>
      </c>
      <c r="G21" s="105"/>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row>
    <row r="22" spans="1:93" x14ac:dyDescent="0.25">
      <c r="A22" s="115"/>
      <c r="B22" s="116"/>
      <c r="C22" s="179" t="s">
        <v>20</v>
      </c>
      <c r="D22" s="180"/>
      <c r="E22" s="181"/>
      <c r="F22" s="112">
        <f>ROUND(SUM(F6:F21),2)</f>
        <v>5000</v>
      </c>
      <c r="G22" s="105"/>
    </row>
    <row r="23" spans="1:93" ht="18.75" customHeight="1" x14ac:dyDescent="0.25">
      <c r="A23" s="115"/>
      <c r="B23" s="116"/>
      <c r="C23" s="179" t="s">
        <v>21</v>
      </c>
      <c r="D23" s="180"/>
      <c r="E23" s="181"/>
      <c r="F23" s="112">
        <f>ROUND(0.1*F22,2)</f>
        <v>500</v>
      </c>
      <c r="G23" s="105"/>
    </row>
    <row r="24" spans="1:93" ht="18" customHeight="1" x14ac:dyDescent="0.25">
      <c r="A24" s="115"/>
      <c r="B24" s="116"/>
      <c r="C24" s="179" t="s">
        <v>22</v>
      </c>
      <c r="D24" s="180"/>
      <c r="E24" s="181"/>
      <c r="F24" s="112">
        <f>ROUND(SUM(F22:F23),2)</f>
        <v>5500</v>
      </c>
      <c r="G24" s="105"/>
    </row>
    <row r="25" spans="1:93" ht="17.25" customHeight="1" x14ac:dyDescent="0.25">
      <c r="A25" s="115"/>
      <c r="B25" s="116"/>
      <c r="C25" s="179" t="s">
        <v>23</v>
      </c>
      <c r="D25" s="180"/>
      <c r="E25" s="181"/>
      <c r="F25" s="112">
        <f>ROUND(0.22*F24,2)</f>
        <v>1210</v>
      </c>
      <c r="G25" s="105"/>
    </row>
    <row r="26" spans="1:93" ht="15.75" customHeight="1" x14ac:dyDescent="0.25">
      <c r="A26" s="115"/>
      <c r="B26" s="116"/>
      <c r="C26" s="168" t="s">
        <v>24</v>
      </c>
      <c r="D26" s="169"/>
      <c r="E26" s="170"/>
      <c r="F26" s="113">
        <f>ROUND(SUM(F24+F25),2)</f>
        <v>6710</v>
      </c>
      <c r="G26" s="105"/>
    </row>
    <row r="27" spans="1:93" x14ac:dyDescent="0.25">
      <c r="A27" s="115"/>
      <c r="B27" s="105"/>
      <c r="C27" s="105"/>
      <c r="D27" s="105"/>
      <c r="E27" s="105"/>
      <c r="F27" s="114"/>
      <c r="G27" s="105"/>
    </row>
    <row r="28" spans="1:93" x14ac:dyDescent="0.25">
      <c r="A28" s="153"/>
      <c r="B28" s="153"/>
      <c r="C28" s="153"/>
      <c r="D28" s="153"/>
      <c r="E28" s="153"/>
      <c r="F28" s="153"/>
      <c r="G28" s="153"/>
    </row>
    <row r="29" spans="1:93" x14ac:dyDescent="0.25">
      <c r="A29" s="153"/>
      <c r="B29" s="153"/>
      <c r="C29" s="153"/>
      <c r="D29" s="153"/>
      <c r="E29" s="153"/>
      <c r="F29" s="153"/>
      <c r="G29" s="153"/>
    </row>
    <row r="30" spans="1:93" ht="18" customHeight="1" x14ac:dyDescent="0.25"/>
    <row r="31" spans="1:93" ht="14.25" customHeight="1" x14ac:dyDescent="0.25"/>
    <row r="32" spans="1:93" ht="15.75" customHeight="1" x14ac:dyDescent="0.25"/>
    <row r="33" spans="7:8" ht="15.75" customHeight="1" x14ac:dyDescent="0.25"/>
    <row r="34" spans="7:8" ht="17.25" customHeight="1" x14ac:dyDescent="0.25"/>
    <row r="35" spans="7:8" ht="17.25" customHeight="1" x14ac:dyDescent="0.25"/>
    <row r="36" spans="7:8" ht="41.25" customHeight="1" x14ac:dyDescent="0.25">
      <c r="G36" s="171"/>
      <c r="H36" s="172"/>
    </row>
    <row r="37" spans="7:8" ht="30.75" customHeight="1" x14ac:dyDescent="0.25"/>
    <row r="38" spans="7:8" ht="25.5" customHeight="1" x14ac:dyDescent="0.25"/>
    <row r="39" spans="7:8" ht="28.5" customHeight="1" x14ac:dyDescent="0.25"/>
    <row r="40" spans="7:8" ht="28.5" customHeight="1" x14ac:dyDescent="0.25"/>
    <row r="41" spans="7:8" ht="79.5" customHeight="1" x14ac:dyDescent="0.25"/>
    <row r="42" spans="7:8" ht="39" customHeight="1" x14ac:dyDescent="0.25"/>
    <row r="47" spans="7:8" ht="16.5" customHeight="1" x14ac:dyDescent="0.25"/>
    <row r="48" spans="7:8" ht="16.5" customHeight="1" x14ac:dyDescent="0.25">
      <c r="G48" s="16"/>
    </row>
    <row r="49" spans="7:7" ht="15.75" customHeight="1" x14ac:dyDescent="0.25">
      <c r="G49" s="16"/>
    </row>
    <row r="50" spans="7:7" ht="17.25" customHeight="1" x14ac:dyDescent="0.25">
      <c r="G50" s="16"/>
    </row>
    <row r="51" spans="7:7" x14ac:dyDescent="0.25">
      <c r="G51" s="16"/>
    </row>
    <row r="52" spans="7:7" x14ac:dyDescent="0.25">
      <c r="G52" s="16"/>
    </row>
  </sheetData>
  <sheetProtection algorithmName="SHA-512" hashValue="RupfPM3HD4F7dTmROpYjMHff+JMvBU8fUQq/9bDkPiAaKV75OPmjsBWJyKjzLRzJVxzgLup2Kyv8lcHtveujxQ==" saltValue="IEGggBpVRAzRZGLNpYpfyQ==" spinCount="100000" sheet="1" objects="1" scenarios="1"/>
  <mergeCells count="8">
    <mergeCell ref="C26:E26"/>
    <mergeCell ref="G36:H36"/>
    <mergeCell ref="B2:F2"/>
    <mergeCell ref="B3:F3"/>
    <mergeCell ref="C22:E22"/>
    <mergeCell ref="C23:E23"/>
    <mergeCell ref="C24:E24"/>
    <mergeCell ref="C25:E25"/>
  </mergeCells>
  <pageMargins left="0.7" right="0.7" top="0.75" bottom="0.75" header="0.3" footer="0.3"/>
  <pageSetup paperSize="9" scale="9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18"/>
  <sheetViews>
    <sheetView topLeftCell="A19" workbookViewId="0">
      <selection activeCell="I27" sqref="I27"/>
    </sheetView>
  </sheetViews>
  <sheetFormatPr defaultColWidth="9.140625" defaultRowHeight="15" x14ac:dyDescent="0.25"/>
  <cols>
    <col min="1" max="2" width="3.42578125" style="4" customWidth="1"/>
    <col min="3" max="3" width="12.28515625" style="4" customWidth="1"/>
    <col min="4" max="4" width="12.140625" style="4" customWidth="1"/>
    <col min="5" max="5" width="10.28515625" style="4" customWidth="1"/>
    <col min="6" max="6" width="11.5703125" style="4" customWidth="1"/>
    <col min="7" max="7" width="10.7109375" style="4" customWidth="1"/>
    <col min="8" max="9" width="7" style="4" customWidth="1"/>
    <col min="10" max="10" width="12.42578125" style="4" customWidth="1"/>
    <col min="11" max="11" width="13.7109375" style="4" customWidth="1"/>
    <col min="12" max="12" width="9.7109375" style="4" customWidth="1"/>
    <col min="13" max="13" width="12.42578125" style="4" customWidth="1"/>
    <col min="14" max="15" width="14" style="4" customWidth="1"/>
    <col min="16" max="16" width="9.28515625" style="4" customWidth="1"/>
    <col min="17" max="17" width="65.7109375" style="4" customWidth="1"/>
    <col min="18" max="18" width="12.7109375" style="4" customWidth="1"/>
    <col min="19" max="19" width="57.5703125" style="4" customWidth="1"/>
    <col min="20" max="20" width="11.42578125" style="4" customWidth="1"/>
    <col min="21" max="21" width="11.28515625" style="4" customWidth="1"/>
    <col min="22" max="22" width="65.7109375" style="4" customWidth="1"/>
    <col min="23" max="23" width="65.85546875" style="4" customWidth="1"/>
    <col min="24" max="24" width="71" style="4" customWidth="1"/>
    <col min="25" max="25" width="8" style="4" customWidth="1"/>
    <col min="26" max="26" width="10" style="4" customWidth="1"/>
    <col min="27" max="27" width="14.7109375" style="4" customWidth="1"/>
    <col min="28" max="28" width="13.5703125" style="4" customWidth="1"/>
    <col min="29" max="29" width="13.85546875" style="4" customWidth="1"/>
    <col min="30" max="30" width="20.140625" style="4" customWidth="1"/>
    <col min="31" max="16384" width="9.140625" style="4"/>
  </cols>
  <sheetData>
    <row r="1" spans="1:24" ht="106.5" thickBot="1" x14ac:dyDescent="0.3">
      <c r="A1" s="1"/>
      <c r="B1" s="1"/>
      <c r="C1" s="10" t="s">
        <v>7</v>
      </c>
      <c r="D1" s="5" t="s">
        <v>8</v>
      </c>
      <c r="E1" s="6" t="s">
        <v>0</v>
      </c>
      <c r="F1" s="5" t="s">
        <v>26</v>
      </c>
      <c r="G1" s="6" t="s">
        <v>1</v>
      </c>
      <c r="H1" s="5" t="s">
        <v>2</v>
      </c>
      <c r="I1" s="5" t="s">
        <v>3</v>
      </c>
      <c r="J1" s="6" t="s">
        <v>93</v>
      </c>
      <c r="K1" s="5" t="s">
        <v>94</v>
      </c>
      <c r="L1" s="5" t="s">
        <v>4</v>
      </c>
      <c r="M1" s="7" t="s">
        <v>62</v>
      </c>
      <c r="N1" s="7" t="s">
        <v>95</v>
      </c>
      <c r="O1" s="7" t="s">
        <v>72</v>
      </c>
      <c r="P1" s="7" t="s">
        <v>63</v>
      </c>
      <c r="Q1" s="34" t="s">
        <v>96</v>
      </c>
      <c r="R1" s="2"/>
      <c r="S1" s="2"/>
      <c r="T1" s="2"/>
      <c r="U1" s="2"/>
      <c r="V1" s="2"/>
      <c r="W1" s="2"/>
      <c r="X1" s="3"/>
    </row>
    <row r="2" spans="1:24" ht="15.75" thickBot="1" x14ac:dyDescent="0.3">
      <c r="A2" s="1"/>
      <c r="B2" s="1"/>
      <c r="C2" s="10"/>
      <c r="D2" s="43"/>
      <c r="E2" s="6"/>
      <c r="F2" s="43"/>
      <c r="G2" s="6"/>
      <c r="H2" s="43"/>
      <c r="I2" s="43"/>
      <c r="J2" s="6"/>
      <c r="K2" s="43"/>
      <c r="L2" s="43"/>
      <c r="M2" s="44"/>
      <c r="N2" s="44"/>
      <c r="O2" s="44"/>
      <c r="P2" s="44"/>
      <c r="Q2" s="45"/>
      <c r="R2" s="13"/>
      <c r="S2" s="13"/>
      <c r="T2" s="13"/>
      <c r="U2" s="13"/>
      <c r="V2" s="13"/>
      <c r="W2" s="13"/>
      <c r="X2" s="13"/>
    </row>
    <row r="3" spans="1:24" ht="15" customHeight="1" x14ac:dyDescent="0.25">
      <c r="A3" s="1"/>
      <c r="B3" s="188" t="s">
        <v>6</v>
      </c>
      <c r="C3" s="190">
        <v>0</v>
      </c>
      <c r="D3" s="190">
        <v>7.0000000000000007E-2</v>
      </c>
      <c r="E3" s="182" t="s">
        <v>30</v>
      </c>
      <c r="F3" s="192" t="s">
        <v>33</v>
      </c>
      <c r="G3" s="192" t="s">
        <v>33</v>
      </c>
      <c r="H3" s="182" t="s">
        <v>30</v>
      </c>
      <c r="I3" s="192" t="s">
        <v>33</v>
      </c>
      <c r="J3" s="192" t="s">
        <v>33</v>
      </c>
      <c r="K3" s="182" t="s">
        <v>30</v>
      </c>
      <c r="L3" s="182" t="s">
        <v>30</v>
      </c>
      <c r="M3" s="184" t="s">
        <v>33</v>
      </c>
      <c r="N3" s="182" t="s">
        <v>30</v>
      </c>
      <c r="O3" s="194" t="s">
        <v>33</v>
      </c>
      <c r="P3" s="184" t="s">
        <v>33</v>
      </c>
      <c r="Q3" s="186" t="s">
        <v>97</v>
      </c>
      <c r="R3" s="13"/>
      <c r="S3" s="13"/>
      <c r="T3" s="13"/>
      <c r="U3" s="13"/>
      <c r="V3" s="13"/>
      <c r="W3" s="13"/>
      <c r="X3" s="13"/>
    </row>
    <row r="4" spans="1:24" ht="81" customHeight="1" thickBot="1" x14ac:dyDescent="0.3">
      <c r="A4" s="1">
        <v>1</v>
      </c>
      <c r="B4" s="189"/>
      <c r="C4" s="191"/>
      <c r="D4" s="191"/>
      <c r="E4" s="183"/>
      <c r="F4" s="193"/>
      <c r="G4" s="193"/>
      <c r="H4" s="183"/>
      <c r="I4" s="193"/>
      <c r="J4" s="193"/>
      <c r="K4" s="183"/>
      <c r="L4" s="183"/>
      <c r="M4" s="185"/>
      <c r="N4" s="183"/>
      <c r="O4" s="195"/>
      <c r="P4" s="185"/>
      <c r="Q4" s="187"/>
      <c r="R4" s="13"/>
      <c r="S4" s="13"/>
      <c r="T4" s="13"/>
      <c r="U4" s="13"/>
      <c r="V4" s="13"/>
      <c r="W4" s="13"/>
      <c r="X4" s="13"/>
    </row>
    <row r="5" spans="1:24" ht="65.25" customHeight="1" x14ac:dyDescent="0.25">
      <c r="A5" s="200">
        <v>2</v>
      </c>
      <c r="B5" s="201" t="s">
        <v>6</v>
      </c>
      <c r="C5" s="201">
        <v>0.223</v>
      </c>
      <c r="D5" s="201">
        <v>0.23599999999999999</v>
      </c>
      <c r="E5" s="194" t="s">
        <v>33</v>
      </c>
      <c r="F5" s="196" t="s">
        <v>33</v>
      </c>
      <c r="G5" s="198" t="s">
        <v>30</v>
      </c>
      <c r="H5" s="198" t="s">
        <v>30</v>
      </c>
      <c r="I5" s="198" t="s">
        <v>30</v>
      </c>
      <c r="J5" s="198" t="s">
        <v>30</v>
      </c>
      <c r="K5" s="73"/>
      <c r="L5" s="198" t="s">
        <v>30</v>
      </c>
      <c r="M5" s="221" t="s">
        <v>33</v>
      </c>
      <c r="N5" s="223" t="s">
        <v>30</v>
      </c>
      <c r="O5" s="194" t="s">
        <v>33</v>
      </c>
      <c r="P5" s="75"/>
      <c r="Q5" s="186" t="s">
        <v>108</v>
      </c>
    </row>
    <row r="6" spans="1:24" ht="25.5" customHeight="1" thickBot="1" x14ac:dyDescent="0.3">
      <c r="A6" s="200"/>
      <c r="B6" s="202" t="s">
        <v>6</v>
      </c>
      <c r="C6" s="202"/>
      <c r="D6" s="202"/>
      <c r="E6" s="195"/>
      <c r="F6" s="197"/>
      <c r="G6" s="199"/>
      <c r="H6" s="199"/>
      <c r="I6" s="199"/>
      <c r="J6" s="199"/>
      <c r="K6" s="74" t="s">
        <v>33</v>
      </c>
      <c r="L6" s="199"/>
      <c r="M6" s="222"/>
      <c r="N6" s="224"/>
      <c r="O6" s="195"/>
      <c r="P6" s="76" t="s">
        <v>33</v>
      </c>
      <c r="Q6" s="187"/>
    </row>
    <row r="7" spans="1:24" ht="64.5" customHeight="1" x14ac:dyDescent="0.25">
      <c r="A7" s="200">
        <v>3</v>
      </c>
      <c r="B7" s="201" t="s">
        <v>6</v>
      </c>
      <c r="C7" s="203">
        <v>0.23599999999999999</v>
      </c>
      <c r="D7" s="203">
        <v>0.26100000000000001</v>
      </c>
      <c r="E7" s="198" t="s">
        <v>30</v>
      </c>
      <c r="F7" s="196" t="s">
        <v>33</v>
      </c>
      <c r="G7" s="198" t="s">
        <v>30</v>
      </c>
      <c r="H7" s="198" t="s">
        <v>30</v>
      </c>
      <c r="I7" s="196" t="s">
        <v>33</v>
      </c>
      <c r="J7" s="198" t="s">
        <v>30</v>
      </c>
      <c r="K7" s="73"/>
      <c r="L7" s="198" t="s">
        <v>30</v>
      </c>
      <c r="M7" s="221" t="s">
        <v>33</v>
      </c>
      <c r="N7" s="223" t="s">
        <v>30</v>
      </c>
      <c r="O7" s="194" t="s">
        <v>33</v>
      </c>
      <c r="P7" s="75"/>
      <c r="Q7" s="186" t="s">
        <v>109</v>
      </c>
    </row>
    <row r="8" spans="1:24" ht="39" customHeight="1" thickBot="1" x14ac:dyDescent="0.3">
      <c r="A8" s="200"/>
      <c r="B8" s="202" t="s">
        <v>6</v>
      </c>
      <c r="C8" s="204"/>
      <c r="D8" s="204"/>
      <c r="E8" s="199"/>
      <c r="F8" s="197"/>
      <c r="G8" s="199"/>
      <c r="H8" s="199"/>
      <c r="I8" s="197"/>
      <c r="J8" s="199"/>
      <c r="K8" s="74" t="s">
        <v>33</v>
      </c>
      <c r="L8" s="199"/>
      <c r="M8" s="222"/>
      <c r="N8" s="224"/>
      <c r="O8" s="195"/>
      <c r="P8" s="76" t="s">
        <v>33</v>
      </c>
      <c r="Q8" s="187"/>
    </row>
    <row r="9" spans="1:24" ht="66.75" customHeight="1" x14ac:dyDescent="0.25">
      <c r="A9" s="200">
        <v>4</v>
      </c>
      <c r="B9" s="201" t="s">
        <v>6</v>
      </c>
      <c r="C9" s="203">
        <v>4.32</v>
      </c>
      <c r="D9" s="203">
        <v>4.335</v>
      </c>
      <c r="E9" s="196" t="s">
        <v>33</v>
      </c>
      <c r="F9" s="196" t="s">
        <v>33</v>
      </c>
      <c r="G9" s="198" t="s">
        <v>30</v>
      </c>
      <c r="H9" s="198" t="s">
        <v>30</v>
      </c>
      <c r="I9" s="198" t="s">
        <v>30</v>
      </c>
      <c r="J9" s="198" t="s">
        <v>30</v>
      </c>
      <c r="K9" s="73"/>
      <c r="L9" s="198" t="s">
        <v>30</v>
      </c>
      <c r="M9" s="221" t="s">
        <v>33</v>
      </c>
      <c r="N9" s="223" t="s">
        <v>30</v>
      </c>
      <c r="O9" s="194" t="s">
        <v>33</v>
      </c>
      <c r="P9" s="75"/>
      <c r="Q9" s="186" t="s">
        <v>108</v>
      </c>
    </row>
    <row r="10" spans="1:24" ht="23.25" customHeight="1" thickBot="1" x14ac:dyDescent="0.3">
      <c r="A10" s="200"/>
      <c r="B10" s="202"/>
      <c r="C10" s="204"/>
      <c r="D10" s="204"/>
      <c r="E10" s="197"/>
      <c r="F10" s="197"/>
      <c r="G10" s="199"/>
      <c r="H10" s="199"/>
      <c r="I10" s="199"/>
      <c r="J10" s="199"/>
      <c r="K10" s="74" t="s">
        <v>33</v>
      </c>
      <c r="L10" s="199"/>
      <c r="M10" s="222"/>
      <c r="N10" s="224"/>
      <c r="O10" s="195"/>
      <c r="P10" s="76" t="s">
        <v>33</v>
      </c>
      <c r="Q10" s="187"/>
    </row>
    <row r="11" spans="1:24" ht="61.5" customHeight="1" x14ac:dyDescent="0.25">
      <c r="A11" s="200">
        <v>5</v>
      </c>
      <c r="B11" s="201" t="s">
        <v>6</v>
      </c>
      <c r="C11" s="203">
        <v>4.3470000000000004</v>
      </c>
      <c r="D11" s="203">
        <v>4.3570000000000002</v>
      </c>
      <c r="E11" s="196" t="s">
        <v>33</v>
      </c>
      <c r="F11" s="196" t="s">
        <v>33</v>
      </c>
      <c r="G11" s="196" t="s">
        <v>33</v>
      </c>
      <c r="H11" s="196" t="s">
        <v>33</v>
      </c>
      <c r="I11" s="196" t="s">
        <v>33</v>
      </c>
      <c r="J11" s="198" t="s">
        <v>30</v>
      </c>
      <c r="K11" s="73"/>
      <c r="L11" s="198" t="s">
        <v>30</v>
      </c>
      <c r="M11" s="221" t="s">
        <v>33</v>
      </c>
      <c r="N11" s="223" t="s">
        <v>30</v>
      </c>
      <c r="O11" s="194" t="s">
        <v>33</v>
      </c>
      <c r="P11" s="75"/>
      <c r="Q11" s="186" t="s">
        <v>110</v>
      </c>
    </row>
    <row r="12" spans="1:24" ht="21.75" customHeight="1" thickBot="1" x14ac:dyDescent="0.3">
      <c r="A12" s="200"/>
      <c r="B12" s="202"/>
      <c r="C12" s="204"/>
      <c r="D12" s="204"/>
      <c r="E12" s="197"/>
      <c r="F12" s="197"/>
      <c r="G12" s="197"/>
      <c r="H12" s="197"/>
      <c r="I12" s="197"/>
      <c r="J12" s="199"/>
      <c r="K12" s="74" t="s">
        <v>33</v>
      </c>
      <c r="L12" s="199"/>
      <c r="M12" s="222"/>
      <c r="N12" s="224"/>
      <c r="O12" s="195"/>
      <c r="P12" s="76" t="s">
        <v>33</v>
      </c>
      <c r="Q12" s="187"/>
    </row>
    <row r="13" spans="1:24" ht="63" customHeight="1" x14ac:dyDescent="0.25">
      <c r="A13" s="200">
        <v>6</v>
      </c>
      <c r="B13" s="201" t="s">
        <v>6</v>
      </c>
      <c r="C13" s="203">
        <v>4.3710000000000004</v>
      </c>
      <c r="D13" s="203">
        <v>4.3789999999999996</v>
      </c>
      <c r="E13" s="196" t="s">
        <v>33</v>
      </c>
      <c r="F13" s="196" t="s">
        <v>33</v>
      </c>
      <c r="G13" s="196" t="s">
        <v>33</v>
      </c>
      <c r="H13" s="198" t="s">
        <v>30</v>
      </c>
      <c r="I13" s="196" t="s">
        <v>33</v>
      </c>
      <c r="J13" s="198" t="s">
        <v>30</v>
      </c>
      <c r="K13" s="73"/>
      <c r="L13" s="198" t="s">
        <v>30</v>
      </c>
      <c r="M13" s="221" t="s">
        <v>33</v>
      </c>
      <c r="N13" s="223" t="s">
        <v>30</v>
      </c>
      <c r="O13" s="194" t="s">
        <v>33</v>
      </c>
      <c r="P13" s="75"/>
      <c r="Q13" s="186" t="s">
        <v>111</v>
      </c>
    </row>
    <row r="14" spans="1:24" ht="30.75" customHeight="1" thickBot="1" x14ac:dyDescent="0.3">
      <c r="A14" s="200"/>
      <c r="B14" s="202"/>
      <c r="C14" s="204"/>
      <c r="D14" s="204"/>
      <c r="E14" s="197"/>
      <c r="F14" s="197"/>
      <c r="G14" s="197"/>
      <c r="H14" s="199"/>
      <c r="I14" s="197"/>
      <c r="J14" s="199"/>
      <c r="K14" s="74" t="s">
        <v>33</v>
      </c>
      <c r="L14" s="199"/>
      <c r="M14" s="222"/>
      <c r="N14" s="224"/>
      <c r="O14" s="195"/>
      <c r="P14" s="76" t="s">
        <v>33</v>
      </c>
      <c r="Q14" s="187"/>
    </row>
    <row r="15" spans="1:24" ht="61.5" customHeight="1" x14ac:dyDescent="0.25">
      <c r="A15" s="200">
        <v>7</v>
      </c>
      <c r="B15" s="201" t="s">
        <v>6</v>
      </c>
      <c r="C15" s="203">
        <v>4.4290000000000003</v>
      </c>
      <c r="D15" s="203">
        <v>4.4509999999999996</v>
      </c>
      <c r="E15" s="198" t="s">
        <v>30</v>
      </c>
      <c r="F15" s="196" t="s">
        <v>33</v>
      </c>
      <c r="G15" s="198" t="s">
        <v>30</v>
      </c>
      <c r="H15" s="196" t="s">
        <v>33</v>
      </c>
      <c r="I15" s="196" t="s">
        <v>33</v>
      </c>
      <c r="J15" s="198" t="s">
        <v>30</v>
      </c>
      <c r="K15" s="73"/>
      <c r="L15" s="198" t="s">
        <v>30</v>
      </c>
      <c r="M15" s="221" t="s">
        <v>33</v>
      </c>
      <c r="N15" s="223" t="s">
        <v>30</v>
      </c>
      <c r="O15" s="194" t="s">
        <v>33</v>
      </c>
      <c r="P15" s="75"/>
      <c r="Q15" s="186" t="s">
        <v>112</v>
      </c>
    </row>
    <row r="16" spans="1:24" ht="35.25" customHeight="1" thickBot="1" x14ac:dyDescent="0.3">
      <c r="A16" s="200"/>
      <c r="B16" s="202"/>
      <c r="C16" s="204"/>
      <c r="D16" s="204"/>
      <c r="E16" s="199"/>
      <c r="F16" s="197"/>
      <c r="G16" s="199"/>
      <c r="H16" s="197"/>
      <c r="I16" s="197"/>
      <c r="J16" s="199"/>
      <c r="K16" s="74" t="s">
        <v>33</v>
      </c>
      <c r="L16" s="199"/>
      <c r="M16" s="222"/>
      <c r="N16" s="224"/>
      <c r="O16" s="195"/>
      <c r="P16" s="76" t="s">
        <v>33</v>
      </c>
      <c r="Q16" s="187"/>
    </row>
    <row r="17" spans="1:19" ht="96.75" customHeight="1" thickBot="1" x14ac:dyDescent="0.3">
      <c r="A17" s="72">
        <v>8</v>
      </c>
      <c r="B17" s="48" t="s">
        <v>6</v>
      </c>
      <c r="C17" s="49">
        <v>5.9409999999999998</v>
      </c>
      <c r="D17" s="49">
        <v>5.9610000000000003</v>
      </c>
      <c r="E17" s="51" t="s">
        <v>30</v>
      </c>
      <c r="F17" s="50" t="s">
        <v>33</v>
      </c>
      <c r="G17" s="50" t="s">
        <v>33</v>
      </c>
      <c r="H17" s="51" t="s">
        <v>30</v>
      </c>
      <c r="I17" s="51" t="s">
        <v>30</v>
      </c>
      <c r="J17" s="51" t="s">
        <v>30</v>
      </c>
      <c r="K17" s="50" t="s">
        <v>33</v>
      </c>
      <c r="L17" s="51" t="s">
        <v>30</v>
      </c>
      <c r="M17" s="46" t="s">
        <v>33</v>
      </c>
      <c r="N17" s="47" t="s">
        <v>30</v>
      </c>
      <c r="O17" s="47" t="s">
        <v>30</v>
      </c>
      <c r="P17" s="77"/>
      <c r="Q17" s="82" t="s">
        <v>113</v>
      </c>
    </row>
    <row r="18" spans="1:19" ht="54.75" customHeight="1" x14ac:dyDescent="0.25">
      <c r="A18" s="200">
        <v>9</v>
      </c>
      <c r="B18" s="201" t="s">
        <v>6</v>
      </c>
      <c r="C18" s="203">
        <v>7.4619999999999997</v>
      </c>
      <c r="D18" s="203">
        <v>7.4720000000000004</v>
      </c>
      <c r="E18" s="196" t="s">
        <v>33</v>
      </c>
      <c r="F18" s="196" t="s">
        <v>33</v>
      </c>
      <c r="G18" s="196" t="s">
        <v>33</v>
      </c>
      <c r="H18" s="196" t="s">
        <v>33</v>
      </c>
      <c r="I18" s="196" t="s">
        <v>33</v>
      </c>
      <c r="J18" s="205" t="s">
        <v>30</v>
      </c>
      <c r="K18" s="207" t="s">
        <v>33</v>
      </c>
      <c r="L18" s="198" t="s">
        <v>30</v>
      </c>
      <c r="M18" s="221" t="s">
        <v>33</v>
      </c>
      <c r="N18" s="223" t="s">
        <v>30</v>
      </c>
      <c r="O18" s="231" t="s">
        <v>33</v>
      </c>
      <c r="P18" s="75"/>
      <c r="Q18" s="186" t="s">
        <v>114</v>
      </c>
    </row>
    <row r="19" spans="1:19" ht="38.25" customHeight="1" thickBot="1" x14ac:dyDescent="0.3">
      <c r="A19" s="200"/>
      <c r="B19" s="202"/>
      <c r="C19" s="204"/>
      <c r="D19" s="204"/>
      <c r="E19" s="197"/>
      <c r="F19" s="197"/>
      <c r="G19" s="197"/>
      <c r="H19" s="197"/>
      <c r="I19" s="197"/>
      <c r="J19" s="206"/>
      <c r="K19" s="208"/>
      <c r="L19" s="199"/>
      <c r="M19" s="222"/>
      <c r="N19" s="224"/>
      <c r="O19" s="232"/>
      <c r="P19" s="76" t="s">
        <v>33</v>
      </c>
      <c r="Q19" s="187"/>
    </row>
    <row r="20" spans="1:19" ht="51.75" customHeight="1" x14ac:dyDescent="0.25">
      <c r="A20" s="200">
        <v>10</v>
      </c>
      <c r="B20" s="201" t="s">
        <v>6</v>
      </c>
      <c r="C20" s="203">
        <v>7.4720000000000004</v>
      </c>
      <c r="D20" s="203">
        <v>7.48</v>
      </c>
      <c r="E20" s="198" t="s">
        <v>30</v>
      </c>
      <c r="F20" s="196" t="s">
        <v>33</v>
      </c>
      <c r="G20" s="196" t="s">
        <v>33</v>
      </c>
      <c r="H20" s="196" t="s">
        <v>33</v>
      </c>
      <c r="I20" s="196" t="s">
        <v>33</v>
      </c>
      <c r="J20" s="205" t="s">
        <v>30</v>
      </c>
      <c r="K20" s="207" t="s">
        <v>33</v>
      </c>
      <c r="L20" s="198" t="s">
        <v>30</v>
      </c>
      <c r="M20" s="221" t="s">
        <v>33</v>
      </c>
      <c r="N20" s="223" t="s">
        <v>30</v>
      </c>
      <c r="O20" s="231" t="s">
        <v>33</v>
      </c>
      <c r="P20" s="70"/>
      <c r="Q20" s="186" t="s">
        <v>115</v>
      </c>
    </row>
    <row r="21" spans="1:19" ht="44.25" customHeight="1" thickBot="1" x14ac:dyDescent="0.3">
      <c r="A21" s="200"/>
      <c r="B21" s="202"/>
      <c r="C21" s="204"/>
      <c r="D21" s="204"/>
      <c r="E21" s="199"/>
      <c r="F21" s="197"/>
      <c r="G21" s="197"/>
      <c r="H21" s="197"/>
      <c r="I21" s="197"/>
      <c r="J21" s="206"/>
      <c r="K21" s="208"/>
      <c r="L21" s="199"/>
      <c r="M21" s="222"/>
      <c r="N21" s="224"/>
      <c r="O21" s="232"/>
      <c r="P21" s="71" t="s">
        <v>30</v>
      </c>
      <c r="Q21" s="187"/>
    </row>
    <row r="22" spans="1:19" ht="16.5" customHeight="1" x14ac:dyDescent="0.25">
      <c r="A22" s="200">
        <v>11</v>
      </c>
      <c r="B22" s="217" t="s">
        <v>6</v>
      </c>
      <c r="C22" s="219">
        <v>7.5149999999999997</v>
      </c>
      <c r="D22" s="219">
        <v>7.5179999999999998</v>
      </c>
      <c r="E22" s="211" t="s">
        <v>30</v>
      </c>
      <c r="F22" s="209" t="s">
        <v>33</v>
      </c>
      <c r="G22" s="209" t="s">
        <v>33</v>
      </c>
      <c r="H22" s="211" t="s">
        <v>30</v>
      </c>
      <c r="I22" s="209" t="s">
        <v>33</v>
      </c>
      <c r="J22" s="215" t="s">
        <v>33</v>
      </c>
      <c r="K22" s="215" t="s">
        <v>33</v>
      </c>
      <c r="L22" s="209" t="s">
        <v>33</v>
      </c>
      <c r="M22" s="229" t="s">
        <v>33</v>
      </c>
      <c r="N22" s="221" t="s">
        <v>33</v>
      </c>
      <c r="O22" s="231" t="s">
        <v>33</v>
      </c>
      <c r="P22" s="75"/>
      <c r="Q22" s="186" t="s">
        <v>35</v>
      </c>
    </row>
    <row r="23" spans="1:19" s="17" customFormat="1" ht="10.5" customHeight="1" thickBot="1" x14ac:dyDescent="0.3">
      <c r="A23" s="200"/>
      <c r="B23" s="218"/>
      <c r="C23" s="220"/>
      <c r="D23" s="220"/>
      <c r="E23" s="212"/>
      <c r="F23" s="210"/>
      <c r="G23" s="210"/>
      <c r="H23" s="212"/>
      <c r="I23" s="210"/>
      <c r="J23" s="216"/>
      <c r="K23" s="216"/>
      <c r="L23" s="210"/>
      <c r="M23" s="230"/>
      <c r="N23" s="222"/>
      <c r="O23" s="232"/>
      <c r="P23" s="76" t="s">
        <v>33</v>
      </c>
      <c r="Q23" s="187"/>
    </row>
    <row r="24" spans="1:19" s="17" customFormat="1" ht="13.5" customHeight="1" x14ac:dyDescent="0.25">
      <c r="A24" s="200">
        <v>12</v>
      </c>
      <c r="B24" s="217" t="s">
        <v>6</v>
      </c>
      <c r="C24" s="219">
        <v>7.5229999999999997</v>
      </c>
      <c r="D24" s="219">
        <v>7.5629999999999997</v>
      </c>
      <c r="E24" s="211" t="s">
        <v>30</v>
      </c>
      <c r="F24" s="209" t="s">
        <v>33</v>
      </c>
      <c r="G24" s="209" t="s">
        <v>33</v>
      </c>
      <c r="H24" s="211" t="s">
        <v>30</v>
      </c>
      <c r="I24" s="209" t="s">
        <v>33</v>
      </c>
      <c r="J24" s="213" t="s">
        <v>30</v>
      </c>
      <c r="K24" s="215" t="s">
        <v>33</v>
      </c>
      <c r="L24" s="211" t="s">
        <v>30</v>
      </c>
      <c r="M24" s="229" t="s">
        <v>33</v>
      </c>
      <c r="N24" s="223" t="s">
        <v>30</v>
      </c>
      <c r="O24" s="231" t="s">
        <v>33</v>
      </c>
      <c r="P24" s="75"/>
      <c r="Q24" s="186" t="s">
        <v>116</v>
      </c>
    </row>
    <row r="25" spans="1:19" ht="80.25" customHeight="1" thickBot="1" x14ac:dyDescent="0.3">
      <c r="A25" s="200"/>
      <c r="B25" s="218"/>
      <c r="C25" s="220"/>
      <c r="D25" s="220"/>
      <c r="E25" s="212"/>
      <c r="F25" s="210"/>
      <c r="G25" s="210"/>
      <c r="H25" s="212"/>
      <c r="I25" s="210"/>
      <c r="J25" s="214"/>
      <c r="K25" s="216"/>
      <c r="L25" s="212"/>
      <c r="M25" s="230"/>
      <c r="N25" s="224"/>
      <c r="O25" s="232"/>
      <c r="P25" s="76" t="s">
        <v>33</v>
      </c>
      <c r="Q25" s="187"/>
    </row>
    <row r="26" spans="1:19" ht="15" customHeight="1" x14ac:dyDescent="0.25">
      <c r="A26" s="69"/>
      <c r="B26" s="12"/>
      <c r="J26" s="4" t="s">
        <v>25</v>
      </c>
    </row>
    <row r="27" spans="1:19" ht="15" customHeight="1" x14ac:dyDescent="0.25">
      <c r="A27" s="69"/>
      <c r="B27" s="12"/>
      <c r="C27" s="20"/>
      <c r="D27" s="8" t="s">
        <v>34</v>
      </c>
      <c r="F27" s="14"/>
      <c r="Q27" s="8"/>
      <c r="R27" s="18"/>
      <c r="S27" s="11"/>
    </row>
    <row r="28" spans="1:19" ht="17.25" customHeight="1" x14ac:dyDescent="0.25">
      <c r="A28" s="69"/>
      <c r="B28" s="13"/>
    </row>
    <row r="29" spans="1:19" ht="15" customHeight="1" x14ac:dyDescent="0.25">
      <c r="A29" s="69"/>
      <c r="B29" s="13"/>
      <c r="D29" s="4" t="s">
        <v>25</v>
      </c>
    </row>
    <row r="30" spans="1:19" ht="65.25" customHeight="1" x14ac:dyDescent="0.25">
      <c r="A30" s="69"/>
      <c r="E30" s="15"/>
    </row>
    <row r="31" spans="1:19" ht="15.75" customHeight="1" x14ac:dyDescent="0.25">
      <c r="A31" s="81"/>
      <c r="B31" s="78"/>
      <c r="C31" s="78"/>
      <c r="D31" s="78" t="s">
        <v>25</v>
      </c>
      <c r="E31" s="79"/>
      <c r="F31" s="78" t="s">
        <v>25</v>
      </c>
      <c r="G31" s="78" t="s">
        <v>25</v>
      </c>
      <c r="H31" s="78"/>
      <c r="I31" s="78"/>
      <c r="J31" s="78"/>
      <c r="K31" s="78"/>
      <c r="L31" s="78"/>
      <c r="M31" s="78"/>
      <c r="N31" s="78"/>
      <c r="O31" s="78"/>
      <c r="P31" s="78"/>
      <c r="Q31" s="78"/>
    </row>
    <row r="32" spans="1:19" ht="65.25" customHeight="1" x14ac:dyDescent="0.25">
      <c r="A32" s="81"/>
      <c r="B32" s="78"/>
      <c r="C32" s="78"/>
      <c r="D32" s="78"/>
      <c r="E32" s="78"/>
      <c r="F32" s="78"/>
      <c r="G32" s="78"/>
      <c r="H32" s="78"/>
      <c r="I32" s="78"/>
      <c r="J32" s="78"/>
      <c r="K32" s="78"/>
      <c r="L32" s="78"/>
      <c r="M32" s="78"/>
      <c r="N32" s="78"/>
      <c r="O32" s="78"/>
      <c r="P32" s="78"/>
      <c r="Q32" s="78"/>
    </row>
    <row r="33" spans="1:22" ht="13.5" customHeight="1" x14ac:dyDescent="0.25">
      <c r="A33" s="80"/>
      <c r="B33" s="78"/>
      <c r="C33" s="78"/>
      <c r="D33" s="78"/>
      <c r="E33" s="78"/>
      <c r="F33" s="78"/>
      <c r="G33" s="78"/>
      <c r="H33" s="78"/>
      <c r="I33" s="78"/>
      <c r="J33" s="78"/>
      <c r="K33" s="78"/>
      <c r="L33" s="78"/>
      <c r="M33" s="78"/>
      <c r="N33" s="78"/>
      <c r="O33" s="78"/>
      <c r="P33" s="78"/>
      <c r="Q33" s="78"/>
    </row>
    <row r="34" spans="1:22" ht="54.75" customHeight="1" x14ac:dyDescent="0.25">
      <c r="A34" s="80"/>
      <c r="B34" s="78"/>
      <c r="C34" s="78"/>
      <c r="D34" s="78"/>
      <c r="E34" s="78"/>
      <c r="F34" s="78"/>
      <c r="G34" s="78"/>
      <c r="H34" s="78"/>
      <c r="I34" s="78"/>
      <c r="J34" s="78"/>
      <c r="K34" s="78"/>
      <c r="L34" s="78"/>
      <c r="M34" s="78"/>
      <c r="N34" s="78"/>
      <c r="O34" s="78"/>
      <c r="P34" s="78"/>
      <c r="Q34" s="78"/>
    </row>
    <row r="35" spans="1:22" s="17" customFormat="1" ht="15" customHeight="1" x14ac:dyDescent="0.25">
      <c r="A35" s="4"/>
      <c r="B35" s="4"/>
      <c r="C35" s="4"/>
      <c r="D35" s="4"/>
      <c r="E35" s="4"/>
      <c r="F35" s="4"/>
      <c r="G35" s="4"/>
      <c r="H35" s="4"/>
      <c r="I35" s="4"/>
      <c r="J35" s="4"/>
      <c r="K35" s="4"/>
      <c r="L35" s="4"/>
      <c r="M35" s="4"/>
      <c r="N35" s="4"/>
      <c r="O35" s="4"/>
      <c r="P35" s="4"/>
      <c r="Q35" s="4"/>
      <c r="R35" s="4"/>
      <c r="S35" s="4"/>
      <c r="T35" s="4"/>
      <c r="U35" s="4"/>
      <c r="V35" s="4"/>
    </row>
    <row r="36" spans="1:22" s="17" customFormat="1" ht="63.75" customHeight="1" x14ac:dyDescent="0.25">
      <c r="A36" s="4"/>
      <c r="B36" s="4"/>
      <c r="C36" s="4"/>
      <c r="D36" s="4"/>
      <c r="E36" s="4"/>
      <c r="F36" s="4"/>
      <c r="G36" s="4"/>
      <c r="H36" s="4"/>
      <c r="I36" s="4"/>
      <c r="J36" s="4"/>
      <c r="K36" s="4"/>
      <c r="L36" s="4"/>
      <c r="M36" s="4"/>
      <c r="N36" s="4"/>
      <c r="O36" s="4"/>
      <c r="P36" s="4"/>
      <c r="Q36" s="4"/>
      <c r="R36" s="4"/>
      <c r="S36" s="4"/>
      <c r="T36" s="4"/>
      <c r="U36" s="4"/>
      <c r="V36" s="4"/>
    </row>
    <row r="37" spans="1:22" ht="15" customHeight="1" x14ac:dyDescent="0.25"/>
    <row r="38" spans="1:22" ht="65.25" customHeight="1" x14ac:dyDescent="0.25"/>
    <row r="39" spans="1:22" ht="15.75" customHeight="1" x14ac:dyDescent="0.25">
      <c r="B39" s="1"/>
    </row>
    <row r="40" spans="1:22" ht="65.25" customHeight="1" x14ac:dyDescent="0.25">
      <c r="B40" s="1"/>
    </row>
    <row r="41" spans="1:22" s="17" customFormat="1" ht="13.5" customHeight="1" x14ac:dyDescent="0.25">
      <c r="A41" s="4"/>
      <c r="B41" s="1"/>
      <c r="C41" s="4"/>
      <c r="D41" s="4"/>
      <c r="E41" s="4"/>
      <c r="F41" s="4"/>
      <c r="G41" s="4"/>
      <c r="H41" s="4"/>
      <c r="I41" s="4"/>
      <c r="J41" s="4"/>
      <c r="K41" s="4"/>
      <c r="L41" s="4"/>
      <c r="M41" s="4"/>
      <c r="N41" s="4"/>
      <c r="O41" s="4"/>
      <c r="P41" s="4"/>
      <c r="Q41" s="4"/>
      <c r="R41" s="4"/>
      <c r="S41" s="4"/>
      <c r="T41" s="4"/>
      <c r="U41" s="4"/>
      <c r="V41" s="4"/>
    </row>
    <row r="42" spans="1:22" s="17" customFormat="1" ht="66.75" customHeight="1" x14ac:dyDescent="0.25">
      <c r="A42" s="4"/>
      <c r="B42" s="1"/>
      <c r="C42" s="4"/>
      <c r="D42" s="4"/>
      <c r="E42" s="4"/>
      <c r="F42" s="4"/>
      <c r="G42" s="4"/>
      <c r="H42" s="4"/>
      <c r="I42" s="4"/>
      <c r="J42" s="4"/>
      <c r="K42" s="4"/>
      <c r="L42" s="4"/>
      <c r="M42" s="4"/>
      <c r="N42" s="4"/>
      <c r="O42" s="4"/>
      <c r="P42" s="4"/>
      <c r="Q42" s="4"/>
      <c r="R42" s="4"/>
      <c r="S42" s="4"/>
      <c r="T42" s="4"/>
      <c r="U42" s="4"/>
      <c r="V42" s="4"/>
    </row>
    <row r="43" spans="1:22" s="17" customFormat="1" ht="15" customHeight="1" x14ac:dyDescent="0.25">
      <c r="A43" s="4"/>
      <c r="B43" s="1"/>
      <c r="C43" s="4"/>
      <c r="D43" s="4"/>
      <c r="E43" s="4"/>
      <c r="F43" s="4"/>
      <c r="G43" s="4"/>
      <c r="H43" s="4"/>
      <c r="I43" s="4"/>
      <c r="J43" s="4"/>
      <c r="K43" s="4"/>
      <c r="L43" s="4"/>
      <c r="M43" s="4"/>
      <c r="N43" s="4"/>
      <c r="O43" s="4"/>
      <c r="P43" s="4"/>
      <c r="Q43" s="4"/>
      <c r="R43" s="4"/>
      <c r="S43" s="4"/>
      <c r="T43" s="4"/>
      <c r="U43" s="4"/>
      <c r="V43" s="4"/>
    </row>
    <row r="44" spans="1:22" s="17" customFormat="1" ht="63" customHeight="1" x14ac:dyDescent="0.25">
      <c r="A44" s="4"/>
      <c r="B44" s="1"/>
      <c r="C44" s="4"/>
      <c r="D44" s="4"/>
      <c r="E44" s="4"/>
      <c r="F44" s="4"/>
      <c r="G44" s="4"/>
      <c r="H44" s="4"/>
      <c r="I44" s="4"/>
      <c r="J44" s="4"/>
      <c r="K44" s="4"/>
      <c r="L44" s="4"/>
      <c r="M44" s="4"/>
      <c r="N44" s="4"/>
      <c r="O44" s="4"/>
      <c r="P44" s="4"/>
      <c r="Q44" s="4"/>
      <c r="R44" s="4"/>
      <c r="S44" s="4"/>
      <c r="T44" s="4"/>
      <c r="U44" s="4"/>
      <c r="V44" s="4"/>
    </row>
    <row r="45" spans="1:22" s="17" customFormat="1" ht="15" customHeight="1" x14ac:dyDescent="0.25">
      <c r="A45" s="4"/>
      <c r="B45" s="1"/>
      <c r="C45" s="4"/>
      <c r="D45" s="4"/>
      <c r="E45" s="4"/>
      <c r="F45" s="4"/>
      <c r="G45" s="4"/>
      <c r="H45" s="4"/>
      <c r="I45" s="4"/>
      <c r="J45" s="4"/>
      <c r="K45" s="4"/>
      <c r="L45" s="4"/>
      <c r="M45" s="4"/>
      <c r="N45" s="4"/>
      <c r="O45" s="4"/>
      <c r="P45" s="4"/>
      <c r="Q45" s="4"/>
      <c r="R45" s="4"/>
      <c r="S45" s="4"/>
      <c r="T45" s="4"/>
      <c r="U45" s="4"/>
      <c r="V45" s="4"/>
    </row>
    <row r="46" spans="1:22" s="17" customFormat="1" ht="66.75" customHeight="1" x14ac:dyDescent="0.25">
      <c r="A46" s="1"/>
      <c r="B46" s="1"/>
      <c r="C46" s="4"/>
      <c r="D46" s="4"/>
      <c r="E46" s="4"/>
      <c r="F46" s="4"/>
      <c r="G46" s="4"/>
      <c r="H46" s="4"/>
      <c r="I46" s="4"/>
      <c r="J46" s="4"/>
      <c r="K46" s="4"/>
      <c r="L46" s="4"/>
      <c r="M46" s="4"/>
      <c r="N46" s="4"/>
      <c r="O46" s="4"/>
      <c r="P46" s="4"/>
      <c r="Q46" s="4"/>
      <c r="R46" s="4"/>
      <c r="S46" s="4"/>
      <c r="T46" s="4"/>
      <c r="U46" s="4"/>
      <c r="V46" s="4"/>
    </row>
    <row r="47" spans="1:22" s="17" customFormat="1" ht="29.25" customHeight="1" x14ac:dyDescent="0.25">
      <c r="A47" s="1"/>
      <c r="B47" s="1"/>
      <c r="C47" s="4"/>
      <c r="D47" s="4"/>
      <c r="E47" s="4"/>
      <c r="F47" s="4"/>
      <c r="G47" s="4"/>
      <c r="H47" s="4"/>
      <c r="I47" s="4"/>
      <c r="J47" s="4"/>
      <c r="K47" s="4"/>
      <c r="L47" s="4"/>
      <c r="M47" s="4"/>
      <c r="N47" s="4"/>
      <c r="O47" s="4"/>
      <c r="P47" s="4"/>
      <c r="Q47" s="4"/>
      <c r="R47" s="4"/>
      <c r="S47" s="4"/>
      <c r="T47" s="4"/>
      <c r="U47" s="4"/>
      <c r="V47" s="4"/>
    </row>
    <row r="48" spans="1:22" s="17" customFormat="1" ht="51" customHeight="1" x14ac:dyDescent="0.25">
      <c r="A48" s="1"/>
      <c r="B48" s="1"/>
      <c r="C48" s="4"/>
      <c r="D48" s="4"/>
      <c r="E48" s="4"/>
      <c r="F48" s="4"/>
      <c r="G48" s="4"/>
      <c r="H48" s="4"/>
      <c r="I48" s="4"/>
      <c r="J48" s="4"/>
      <c r="K48" s="4"/>
      <c r="L48" s="4"/>
      <c r="M48" s="4"/>
      <c r="N48" s="4"/>
      <c r="O48" s="4"/>
      <c r="P48" s="4"/>
      <c r="Q48" s="4"/>
      <c r="R48" s="4"/>
      <c r="S48" s="4"/>
      <c r="T48" s="4"/>
      <c r="U48" s="4"/>
      <c r="V48" s="4"/>
    </row>
    <row r="49" spans="1:22" s="17" customFormat="1" ht="15" customHeight="1" x14ac:dyDescent="0.25">
      <c r="A49" s="1"/>
      <c r="B49" s="1"/>
      <c r="C49" s="4"/>
      <c r="D49" s="4"/>
      <c r="E49" s="4"/>
      <c r="F49" s="4"/>
      <c r="G49" s="4"/>
      <c r="H49" s="4"/>
      <c r="I49" s="4"/>
      <c r="J49" s="4"/>
      <c r="K49" s="4"/>
      <c r="L49" s="4"/>
      <c r="M49" s="4"/>
      <c r="N49" s="4"/>
      <c r="O49" s="4"/>
      <c r="P49" s="4"/>
      <c r="Q49" s="4"/>
      <c r="R49" s="4"/>
      <c r="S49" s="4"/>
      <c r="T49" s="4"/>
      <c r="U49" s="4"/>
      <c r="V49" s="4"/>
    </row>
    <row r="50" spans="1:22" s="17" customFormat="1" ht="63" customHeight="1" x14ac:dyDescent="0.25">
      <c r="A50" s="1"/>
      <c r="B50" s="1"/>
      <c r="C50" s="4"/>
      <c r="D50" s="4"/>
      <c r="E50" s="4"/>
      <c r="F50" s="4"/>
      <c r="G50" s="4"/>
      <c r="H50" s="4"/>
      <c r="I50" s="4"/>
      <c r="J50" s="4"/>
      <c r="K50" s="4"/>
      <c r="L50" s="4"/>
      <c r="M50" s="4"/>
      <c r="N50" s="4"/>
      <c r="O50" s="4"/>
      <c r="P50" s="4"/>
      <c r="Q50" s="4"/>
      <c r="R50" s="4"/>
      <c r="S50" s="4"/>
      <c r="T50" s="4"/>
      <c r="U50" s="4"/>
      <c r="V50" s="4"/>
    </row>
    <row r="51" spans="1:22" s="17" customFormat="1" ht="15" customHeight="1" x14ac:dyDescent="0.25">
      <c r="A51" s="1"/>
      <c r="B51" s="1"/>
      <c r="C51" s="4"/>
      <c r="D51" s="4"/>
      <c r="E51" s="4"/>
      <c r="F51" s="4"/>
      <c r="G51" s="4"/>
      <c r="H51" s="4"/>
      <c r="I51" s="4"/>
      <c r="J51" s="4"/>
      <c r="K51" s="4"/>
      <c r="L51" s="4"/>
      <c r="M51" s="4"/>
      <c r="N51" s="4"/>
      <c r="O51" s="4"/>
      <c r="P51" s="4"/>
      <c r="Q51" s="4"/>
      <c r="R51" s="4"/>
      <c r="S51" s="4"/>
      <c r="T51" s="4"/>
      <c r="U51" s="4"/>
      <c r="V51" s="4"/>
    </row>
    <row r="52" spans="1:22" s="17" customFormat="1" ht="63.75" customHeight="1" x14ac:dyDescent="0.25">
      <c r="A52" s="1"/>
      <c r="B52" s="1"/>
      <c r="C52" s="4"/>
      <c r="D52" s="4"/>
      <c r="E52" s="4"/>
      <c r="F52" s="4"/>
      <c r="G52" s="4"/>
      <c r="H52" s="4"/>
      <c r="I52" s="4"/>
      <c r="J52" s="4"/>
      <c r="K52" s="4"/>
      <c r="L52" s="4"/>
      <c r="M52" s="4"/>
      <c r="N52" s="4"/>
      <c r="O52" s="4"/>
      <c r="P52" s="4"/>
      <c r="Q52" s="4"/>
      <c r="R52" s="4"/>
      <c r="S52" s="4"/>
      <c r="T52" s="4"/>
      <c r="U52" s="4"/>
      <c r="V52" s="4"/>
    </row>
    <row r="53" spans="1:22" s="17" customFormat="1" ht="15" customHeight="1" x14ac:dyDescent="0.25">
      <c r="A53" s="1"/>
      <c r="B53" s="1"/>
      <c r="C53" s="4"/>
      <c r="D53" s="4"/>
      <c r="E53" s="4"/>
      <c r="F53" s="4"/>
      <c r="G53" s="4"/>
      <c r="H53" s="4"/>
      <c r="I53" s="4"/>
      <c r="J53" s="4"/>
      <c r="K53" s="4"/>
      <c r="L53" s="4"/>
      <c r="M53" s="4"/>
      <c r="N53" s="4"/>
      <c r="O53" s="4"/>
      <c r="P53" s="4"/>
      <c r="Q53" s="4"/>
      <c r="R53" s="4"/>
      <c r="S53" s="4"/>
      <c r="T53" s="4"/>
      <c r="U53" s="4"/>
      <c r="V53" s="4"/>
    </row>
    <row r="54" spans="1:22" s="17" customFormat="1" ht="53.25" customHeight="1" x14ac:dyDescent="0.25">
      <c r="A54" s="1"/>
      <c r="B54" s="1"/>
      <c r="C54" s="4"/>
      <c r="D54" s="4"/>
      <c r="E54" s="4"/>
      <c r="F54" s="4"/>
      <c r="G54" s="4"/>
      <c r="H54" s="4"/>
      <c r="I54" s="4"/>
      <c r="J54" s="4"/>
      <c r="K54" s="4"/>
      <c r="L54" s="4"/>
      <c r="M54" s="4"/>
      <c r="N54" s="4"/>
      <c r="O54" s="4"/>
      <c r="P54" s="4"/>
      <c r="Q54" s="4"/>
      <c r="R54" s="4"/>
      <c r="S54" s="4"/>
      <c r="T54" s="4"/>
      <c r="U54" s="4"/>
      <c r="V54" s="4"/>
    </row>
    <row r="55" spans="1:22" s="17" customFormat="1" ht="14.25" customHeight="1" x14ac:dyDescent="0.25">
      <c r="A55" s="1"/>
      <c r="B55" s="1"/>
      <c r="C55" s="4"/>
      <c r="D55" s="4"/>
      <c r="E55" s="4"/>
      <c r="F55" s="4"/>
      <c r="G55" s="4"/>
      <c r="H55" s="4"/>
      <c r="I55" s="4"/>
      <c r="J55" s="4"/>
      <c r="K55" s="4"/>
      <c r="L55" s="4"/>
      <c r="M55" s="4"/>
      <c r="N55" s="4"/>
      <c r="O55" s="4"/>
      <c r="P55" s="4"/>
      <c r="Q55" s="4"/>
      <c r="R55" s="4"/>
      <c r="S55" s="4"/>
      <c r="T55" s="4"/>
      <c r="U55" s="4"/>
      <c r="V55" s="4"/>
    </row>
    <row r="56" spans="1:22" s="17" customFormat="1" ht="14.25" customHeight="1" x14ac:dyDescent="0.25">
      <c r="A56" s="1"/>
      <c r="B56" s="1"/>
      <c r="C56" s="4"/>
      <c r="D56" s="4"/>
      <c r="E56" s="4"/>
      <c r="F56" s="4"/>
      <c r="G56" s="4"/>
      <c r="H56" s="4"/>
      <c r="I56" s="4"/>
      <c r="J56" s="4"/>
      <c r="K56" s="4"/>
      <c r="L56" s="4"/>
      <c r="M56" s="4"/>
      <c r="N56" s="4"/>
      <c r="O56" s="4"/>
      <c r="P56" s="4"/>
      <c r="Q56" s="4"/>
      <c r="R56" s="4"/>
      <c r="S56" s="4"/>
      <c r="T56" s="4"/>
      <c r="U56" s="4"/>
      <c r="V56" s="4"/>
    </row>
    <row r="57" spans="1:22" s="17" customFormat="1" ht="30.75" customHeight="1" x14ac:dyDescent="0.25">
      <c r="A57" s="1"/>
      <c r="B57" s="1"/>
      <c r="C57" s="4"/>
      <c r="D57" s="4"/>
      <c r="E57" s="4"/>
      <c r="F57" s="4"/>
      <c r="G57" s="4"/>
      <c r="H57" s="4"/>
      <c r="I57" s="4"/>
      <c r="J57" s="4"/>
      <c r="K57" s="4"/>
      <c r="L57" s="4"/>
      <c r="M57" s="4"/>
      <c r="N57" s="4"/>
      <c r="O57" s="4"/>
      <c r="P57" s="4"/>
      <c r="Q57" s="4"/>
      <c r="R57" s="4"/>
      <c r="S57" s="4"/>
      <c r="T57" s="4"/>
      <c r="U57" s="4"/>
      <c r="V57" s="4"/>
    </row>
    <row r="58" spans="1:22" s="17" customFormat="1" ht="13.5" customHeight="1" x14ac:dyDescent="0.25">
      <c r="A58" s="1"/>
      <c r="B58" s="1"/>
      <c r="C58" s="4"/>
      <c r="D58" s="4"/>
      <c r="E58" s="4"/>
      <c r="F58" s="4"/>
      <c r="G58" s="4"/>
      <c r="H58" s="4"/>
      <c r="I58" s="4"/>
      <c r="J58" s="4"/>
      <c r="K58" s="4"/>
      <c r="L58" s="4"/>
      <c r="M58" s="4"/>
      <c r="N58" s="4"/>
      <c r="O58" s="4"/>
      <c r="P58" s="4"/>
      <c r="Q58" s="4"/>
      <c r="R58" s="4"/>
      <c r="S58" s="4"/>
      <c r="T58" s="4"/>
      <c r="U58" s="4"/>
      <c r="V58" s="4"/>
    </row>
    <row r="59" spans="1:22" s="17" customFormat="1" ht="40.5" customHeight="1" x14ac:dyDescent="0.25">
      <c r="A59" s="1"/>
      <c r="B59" s="1"/>
      <c r="C59" s="4"/>
      <c r="D59" s="4"/>
      <c r="E59" s="4"/>
      <c r="F59" s="4"/>
      <c r="G59" s="4"/>
      <c r="H59" s="4"/>
      <c r="I59" s="4"/>
      <c r="J59" s="4"/>
      <c r="K59" s="4"/>
      <c r="L59" s="4"/>
      <c r="M59" s="4"/>
      <c r="N59" s="4"/>
      <c r="O59" s="4"/>
      <c r="P59" s="4"/>
      <c r="Q59" s="4"/>
      <c r="R59" s="4"/>
      <c r="S59" s="4"/>
      <c r="T59" s="4"/>
      <c r="U59" s="4"/>
      <c r="V59" s="4"/>
    </row>
    <row r="60" spans="1:22" s="17" customFormat="1" ht="15" customHeight="1" x14ac:dyDescent="0.25">
      <c r="A60" s="1"/>
      <c r="B60" s="4"/>
      <c r="C60" s="4"/>
      <c r="D60" s="4"/>
      <c r="E60" s="4"/>
      <c r="F60" s="4"/>
      <c r="G60" s="4"/>
      <c r="H60" s="4"/>
      <c r="I60" s="4"/>
      <c r="J60" s="4"/>
      <c r="K60" s="4"/>
      <c r="L60" s="4"/>
      <c r="M60" s="4"/>
      <c r="N60" s="4"/>
      <c r="O60" s="4"/>
      <c r="P60" s="4"/>
      <c r="Q60" s="4"/>
      <c r="R60" s="4"/>
      <c r="S60" s="4"/>
      <c r="T60" s="4"/>
      <c r="U60" s="4"/>
      <c r="V60" s="4"/>
    </row>
    <row r="61" spans="1:22" s="17" customFormat="1" ht="39.75" customHeight="1" x14ac:dyDescent="0.25">
      <c r="A61" s="1"/>
      <c r="B61" s="4"/>
      <c r="C61" s="4"/>
      <c r="D61" s="4"/>
      <c r="E61" s="4"/>
      <c r="F61" s="4"/>
      <c r="G61" s="4"/>
      <c r="H61" s="4"/>
      <c r="I61" s="4"/>
      <c r="J61" s="4"/>
      <c r="K61" s="4"/>
      <c r="L61" s="4"/>
      <c r="M61" s="4"/>
      <c r="N61" s="4"/>
      <c r="O61" s="4"/>
      <c r="P61" s="4"/>
      <c r="Q61" s="4"/>
      <c r="R61" s="4"/>
      <c r="S61" s="4"/>
      <c r="T61" s="4"/>
      <c r="U61" s="4"/>
      <c r="V61" s="4"/>
    </row>
    <row r="62" spans="1:22" s="17" customFormat="1" ht="15" customHeight="1" x14ac:dyDescent="0.25">
      <c r="A62" s="1"/>
      <c r="B62" s="4"/>
      <c r="C62" s="4"/>
      <c r="D62" s="4"/>
      <c r="E62" s="4"/>
      <c r="F62" s="4"/>
      <c r="G62" s="4"/>
      <c r="H62" s="4"/>
      <c r="I62" s="4"/>
      <c r="J62" s="4"/>
      <c r="K62" s="4"/>
      <c r="L62" s="4"/>
      <c r="M62" s="4"/>
      <c r="N62" s="4"/>
      <c r="O62" s="4"/>
      <c r="P62" s="4"/>
      <c r="Q62" s="4"/>
      <c r="R62" s="4"/>
      <c r="S62" s="4"/>
      <c r="T62" s="4"/>
      <c r="U62" s="4"/>
      <c r="V62" s="4"/>
    </row>
    <row r="63" spans="1:22" s="17" customFormat="1" ht="43.5" customHeight="1" x14ac:dyDescent="0.25">
      <c r="A63" s="1"/>
      <c r="B63" s="4"/>
      <c r="C63" s="4"/>
      <c r="D63" s="4"/>
      <c r="E63" s="4"/>
      <c r="F63" s="4"/>
      <c r="G63" s="4"/>
      <c r="H63" s="4"/>
      <c r="I63" s="4"/>
      <c r="J63" s="4"/>
      <c r="K63" s="4"/>
      <c r="L63" s="4"/>
      <c r="M63" s="4"/>
      <c r="N63" s="4"/>
      <c r="O63" s="4"/>
      <c r="P63" s="4"/>
      <c r="Q63" s="4"/>
      <c r="R63" s="4"/>
      <c r="S63" s="4"/>
      <c r="T63" s="4"/>
      <c r="U63" s="4"/>
      <c r="V63" s="4"/>
    </row>
    <row r="64" spans="1:22" s="17" customFormat="1" ht="15" customHeight="1" x14ac:dyDescent="0.25">
      <c r="A64" s="1"/>
      <c r="B64" s="4"/>
      <c r="C64" s="4"/>
      <c r="D64" s="4"/>
      <c r="E64" s="4"/>
      <c r="F64" s="4"/>
      <c r="G64" s="4"/>
      <c r="H64" s="4"/>
      <c r="I64" s="4"/>
      <c r="J64" s="4"/>
      <c r="K64" s="4"/>
      <c r="L64" s="4"/>
      <c r="M64" s="4"/>
      <c r="N64" s="4"/>
      <c r="O64" s="4"/>
      <c r="P64" s="4"/>
      <c r="Q64" s="4"/>
      <c r="R64" s="4"/>
      <c r="S64" s="4"/>
      <c r="T64" s="4"/>
      <c r="U64" s="4"/>
      <c r="V64" s="4"/>
    </row>
    <row r="65" spans="1:24" s="17" customFormat="1" ht="42.75" customHeight="1" x14ac:dyDescent="0.25">
      <c r="A65" s="1"/>
      <c r="B65" s="4"/>
      <c r="C65" s="4"/>
      <c r="D65" s="4"/>
      <c r="E65" s="4"/>
      <c r="F65" s="4"/>
      <c r="G65" s="4"/>
      <c r="H65" s="4"/>
      <c r="I65" s="4"/>
      <c r="J65" s="4"/>
      <c r="K65" s="4"/>
      <c r="L65" s="4"/>
      <c r="M65" s="4"/>
      <c r="N65" s="4"/>
      <c r="O65" s="4"/>
      <c r="P65" s="4"/>
      <c r="Q65" s="4"/>
      <c r="R65" s="4"/>
      <c r="S65" s="4"/>
      <c r="T65" s="4"/>
      <c r="U65" s="4"/>
      <c r="V65" s="4"/>
    </row>
    <row r="66" spans="1:24" s="17" customFormat="1" ht="15" customHeight="1" x14ac:dyDescent="0.25">
      <c r="A66" s="1"/>
      <c r="B66" s="4"/>
      <c r="C66" s="4"/>
      <c r="D66" s="4"/>
      <c r="E66" s="4"/>
      <c r="F66" s="4"/>
      <c r="G66" s="4"/>
      <c r="H66" s="4"/>
      <c r="I66" s="4"/>
      <c r="J66" s="4"/>
      <c r="K66" s="4"/>
      <c r="L66" s="4"/>
      <c r="M66" s="4"/>
      <c r="N66" s="4"/>
      <c r="O66" s="4"/>
      <c r="P66" s="4"/>
      <c r="Q66" s="4"/>
      <c r="R66" s="4"/>
      <c r="S66" s="4"/>
      <c r="T66" s="4"/>
      <c r="U66" s="4"/>
      <c r="V66" s="4"/>
    </row>
    <row r="67" spans="1:24" s="17" customFormat="1" ht="15" customHeight="1" x14ac:dyDescent="0.25">
      <c r="A67" s="1"/>
      <c r="B67" s="4"/>
      <c r="C67" s="4"/>
      <c r="D67" s="4"/>
      <c r="E67" s="4"/>
      <c r="F67" s="4"/>
      <c r="G67" s="4"/>
      <c r="H67" s="4"/>
      <c r="I67" s="4"/>
      <c r="J67" s="4"/>
      <c r="K67" s="4"/>
      <c r="L67" s="4"/>
      <c r="M67" s="4"/>
      <c r="N67" s="4"/>
      <c r="O67" s="4"/>
      <c r="P67" s="4"/>
      <c r="Q67" s="4"/>
      <c r="R67" s="4"/>
      <c r="S67" s="4"/>
      <c r="T67" s="4"/>
      <c r="U67" s="4"/>
      <c r="V67" s="4"/>
    </row>
    <row r="68" spans="1:24" s="17" customFormat="1" ht="24" customHeight="1" x14ac:dyDescent="0.25">
      <c r="A68" s="1"/>
      <c r="B68" s="4"/>
      <c r="C68" s="4"/>
      <c r="D68" s="4"/>
      <c r="E68" s="4"/>
      <c r="F68" s="4"/>
      <c r="G68" s="4"/>
      <c r="H68" s="4"/>
      <c r="I68" s="4"/>
      <c r="J68" s="4"/>
      <c r="K68" s="4"/>
      <c r="L68" s="4"/>
      <c r="M68" s="4"/>
      <c r="N68" s="4"/>
      <c r="O68" s="4"/>
      <c r="P68" s="4"/>
      <c r="Q68" s="4"/>
      <c r="R68" s="4"/>
      <c r="S68" s="4"/>
      <c r="T68" s="4"/>
      <c r="U68" s="4"/>
      <c r="V68" s="4"/>
    </row>
    <row r="69" spans="1:24" s="17" customFormat="1" ht="15" customHeight="1" x14ac:dyDescent="0.25">
      <c r="A69" s="1"/>
      <c r="B69" s="4"/>
      <c r="C69" s="4"/>
      <c r="D69" s="4"/>
      <c r="E69" s="4"/>
      <c r="F69" s="4"/>
      <c r="G69" s="4"/>
      <c r="H69" s="4"/>
      <c r="I69" s="4"/>
      <c r="J69" s="4"/>
      <c r="K69" s="4"/>
      <c r="L69" s="4"/>
      <c r="M69" s="4"/>
      <c r="N69" s="4"/>
      <c r="O69" s="4"/>
      <c r="P69" s="4"/>
      <c r="Q69" s="4"/>
      <c r="R69" s="4"/>
      <c r="S69" s="4"/>
      <c r="T69" s="4"/>
      <c r="U69" s="4"/>
      <c r="V69" s="4"/>
    </row>
    <row r="70" spans="1:24" s="17" customFormat="1" ht="22.5" customHeight="1" x14ac:dyDescent="0.25">
      <c r="A70" s="1"/>
      <c r="B70" s="4"/>
      <c r="C70" s="4"/>
      <c r="D70" s="4"/>
      <c r="E70" s="4"/>
      <c r="F70" s="4"/>
      <c r="G70" s="4"/>
      <c r="H70" s="4"/>
      <c r="I70" s="4"/>
      <c r="J70" s="4"/>
      <c r="K70" s="4"/>
      <c r="L70" s="4"/>
      <c r="M70" s="4"/>
      <c r="N70" s="4"/>
      <c r="O70" s="4"/>
      <c r="P70" s="4"/>
      <c r="Q70" s="4"/>
      <c r="R70" s="4"/>
      <c r="S70" s="4"/>
      <c r="T70" s="4"/>
      <c r="U70" s="4"/>
      <c r="V70" s="4"/>
    </row>
    <row r="71" spans="1:24" s="17" customFormat="1" ht="15" customHeight="1" x14ac:dyDescent="0.25">
      <c r="A71" s="1"/>
      <c r="B71" s="4"/>
      <c r="C71" s="4"/>
      <c r="D71" s="4"/>
      <c r="E71" s="4"/>
      <c r="F71" s="4"/>
      <c r="G71" s="4"/>
      <c r="H71" s="4"/>
      <c r="I71" s="4"/>
      <c r="J71" s="4"/>
      <c r="K71" s="4"/>
      <c r="L71" s="4"/>
      <c r="M71" s="4"/>
      <c r="N71" s="4"/>
      <c r="O71" s="4"/>
      <c r="P71" s="4"/>
      <c r="Q71" s="4"/>
      <c r="R71" s="4"/>
      <c r="S71" s="4"/>
      <c r="T71" s="4"/>
      <c r="U71" s="4"/>
      <c r="V71" s="4"/>
    </row>
    <row r="72" spans="1:24" s="17" customFormat="1" ht="21.75" customHeight="1" thickBot="1" x14ac:dyDescent="0.3">
      <c r="A72" s="1"/>
      <c r="B72" s="4"/>
      <c r="C72" s="4"/>
      <c r="D72" s="4"/>
      <c r="E72" s="4"/>
      <c r="F72" s="4"/>
      <c r="G72" s="4"/>
      <c r="H72" s="4"/>
      <c r="I72" s="4"/>
      <c r="J72" s="4"/>
      <c r="K72" s="4"/>
      <c r="L72" s="4"/>
      <c r="M72" s="4"/>
      <c r="N72" s="4"/>
      <c r="O72" s="4"/>
      <c r="P72" s="4"/>
      <c r="Q72" s="4"/>
      <c r="R72" s="4"/>
      <c r="S72" s="4"/>
      <c r="T72" s="4"/>
      <c r="U72" s="4"/>
      <c r="V72" s="4"/>
    </row>
    <row r="73" spans="1:24" s="17" customFormat="1" ht="15" customHeight="1" x14ac:dyDescent="0.25">
      <c r="A73" s="1"/>
      <c r="B73" s="4"/>
      <c r="C73" s="4"/>
      <c r="D73" s="4"/>
      <c r="E73" s="4"/>
      <c r="F73" s="4"/>
      <c r="G73" s="4"/>
      <c r="H73" s="4"/>
      <c r="I73" s="4"/>
      <c r="J73" s="4"/>
      <c r="K73" s="4"/>
      <c r="L73" s="4"/>
      <c r="M73" s="4"/>
      <c r="N73" s="4"/>
      <c r="O73" s="4"/>
      <c r="P73" s="4"/>
      <c r="Q73" s="4"/>
      <c r="R73" s="4"/>
      <c r="S73" s="4"/>
      <c r="T73" s="4"/>
      <c r="U73" s="4"/>
      <c r="V73" s="4"/>
      <c r="W73" s="225">
        <v>0</v>
      </c>
      <c r="X73" s="227"/>
    </row>
    <row r="74" spans="1:24" s="17" customFormat="1" ht="41.25" customHeight="1" thickBot="1" x14ac:dyDescent="0.3">
      <c r="A74" s="1"/>
      <c r="B74" s="4"/>
      <c r="C74" s="4"/>
      <c r="D74" s="4"/>
      <c r="E74" s="4"/>
      <c r="F74" s="4"/>
      <c r="G74" s="4"/>
      <c r="H74" s="4"/>
      <c r="I74" s="4"/>
      <c r="J74" s="4"/>
      <c r="K74" s="4"/>
      <c r="L74" s="4"/>
      <c r="M74" s="4"/>
      <c r="N74" s="4"/>
      <c r="O74" s="4"/>
      <c r="P74" s="4"/>
      <c r="Q74" s="4"/>
      <c r="R74" s="4"/>
      <c r="S74" s="4"/>
      <c r="T74" s="4"/>
      <c r="U74" s="4"/>
      <c r="V74" s="4"/>
      <c r="W74" s="226"/>
      <c r="X74" s="228"/>
    </row>
    <row r="75" spans="1:24" s="17" customFormat="1" ht="12.75" customHeight="1" x14ac:dyDescent="0.25">
      <c r="A75" s="1"/>
      <c r="B75" s="4"/>
      <c r="C75" s="4"/>
      <c r="D75" s="4"/>
      <c r="E75" s="4"/>
      <c r="F75" s="4"/>
      <c r="G75" s="4"/>
      <c r="H75" s="4"/>
      <c r="I75" s="4"/>
      <c r="J75" s="4"/>
      <c r="K75" s="4"/>
      <c r="L75" s="4"/>
      <c r="M75" s="4"/>
      <c r="N75" s="4"/>
      <c r="O75" s="4"/>
      <c r="P75" s="4"/>
      <c r="Q75" s="4"/>
      <c r="R75" s="4"/>
      <c r="S75" s="4"/>
      <c r="T75" s="4"/>
      <c r="U75" s="4"/>
      <c r="V75" s="4"/>
    </row>
    <row r="76" spans="1:24" s="17" customFormat="1" ht="64.5" customHeight="1" x14ac:dyDescent="0.25">
      <c r="A76" s="1"/>
      <c r="B76" s="4"/>
      <c r="C76" s="4"/>
      <c r="D76" s="4"/>
      <c r="E76" s="4"/>
      <c r="F76" s="4"/>
      <c r="G76" s="4"/>
      <c r="H76" s="4"/>
      <c r="I76" s="4"/>
      <c r="J76" s="4"/>
      <c r="K76" s="4"/>
      <c r="L76" s="4"/>
      <c r="M76" s="4"/>
      <c r="N76" s="4"/>
      <c r="O76" s="4"/>
      <c r="P76" s="4"/>
      <c r="Q76" s="4"/>
      <c r="R76" s="4"/>
      <c r="S76" s="4"/>
      <c r="T76" s="4"/>
      <c r="U76" s="4"/>
      <c r="V76" s="4"/>
    </row>
    <row r="77" spans="1:24" s="17" customFormat="1" ht="15" customHeight="1" x14ac:dyDescent="0.25">
      <c r="A77" s="1"/>
      <c r="B77" s="4"/>
      <c r="C77" s="4"/>
      <c r="D77" s="4"/>
      <c r="E77" s="4"/>
      <c r="F77" s="4"/>
      <c r="G77" s="4"/>
      <c r="H77" s="4"/>
      <c r="I77" s="4"/>
      <c r="J77" s="4"/>
      <c r="K77" s="4"/>
      <c r="L77" s="4"/>
      <c r="M77" s="4"/>
      <c r="N77" s="4"/>
      <c r="O77" s="4"/>
      <c r="P77" s="4"/>
      <c r="Q77" s="4"/>
      <c r="R77" s="4"/>
      <c r="S77" s="4"/>
      <c r="T77" s="4"/>
      <c r="U77" s="4"/>
      <c r="V77" s="4"/>
    </row>
    <row r="78" spans="1:24" s="17" customFormat="1" ht="21" customHeight="1" x14ac:dyDescent="0.25">
      <c r="A78" s="1"/>
      <c r="B78" s="4"/>
      <c r="C78" s="4"/>
      <c r="D78" s="4"/>
      <c r="E78" s="4"/>
      <c r="F78" s="4"/>
      <c r="G78" s="4"/>
      <c r="H78" s="4"/>
      <c r="I78" s="4"/>
      <c r="J78" s="4"/>
      <c r="K78" s="4"/>
      <c r="L78" s="4"/>
      <c r="M78" s="4"/>
      <c r="N78" s="4"/>
      <c r="O78" s="4"/>
      <c r="P78" s="4"/>
      <c r="Q78" s="4"/>
      <c r="R78" s="4"/>
      <c r="S78" s="4"/>
      <c r="T78" s="4"/>
      <c r="U78" s="4"/>
      <c r="V78" s="4"/>
    </row>
    <row r="79" spans="1:24" s="17" customFormat="1" ht="15" customHeight="1" x14ac:dyDescent="0.25">
      <c r="A79" s="1"/>
      <c r="B79" s="4"/>
      <c r="C79" s="4"/>
      <c r="D79" s="4"/>
      <c r="E79" s="4"/>
      <c r="F79" s="4"/>
      <c r="G79" s="4"/>
      <c r="H79" s="4"/>
      <c r="I79" s="4"/>
      <c r="J79" s="4"/>
      <c r="K79" s="4"/>
      <c r="L79" s="4"/>
      <c r="M79" s="4"/>
      <c r="N79" s="4"/>
      <c r="O79" s="4"/>
      <c r="P79" s="4"/>
      <c r="Q79" s="4"/>
      <c r="R79" s="4"/>
      <c r="S79" s="4"/>
      <c r="T79" s="4"/>
      <c r="U79" s="4"/>
      <c r="V79" s="4"/>
    </row>
    <row r="80" spans="1:24" s="17" customFormat="1" ht="43.5" customHeight="1" x14ac:dyDescent="0.25">
      <c r="A80" s="1"/>
      <c r="B80" s="4"/>
      <c r="C80" s="4"/>
      <c r="D80" s="4"/>
      <c r="E80" s="4"/>
      <c r="F80" s="4"/>
      <c r="G80" s="4"/>
      <c r="H80" s="4"/>
      <c r="I80" s="4"/>
      <c r="J80" s="4"/>
      <c r="K80" s="4"/>
      <c r="L80" s="4"/>
      <c r="M80" s="4"/>
      <c r="N80" s="4"/>
      <c r="O80" s="4"/>
      <c r="P80" s="4"/>
      <c r="Q80" s="4"/>
      <c r="R80" s="4"/>
      <c r="S80" s="4"/>
      <c r="T80" s="4"/>
      <c r="U80" s="4"/>
      <c r="V80" s="4"/>
    </row>
    <row r="81" spans="1:22" s="17" customFormat="1" ht="15" customHeight="1" x14ac:dyDescent="0.25">
      <c r="A81" s="1"/>
      <c r="B81" s="4"/>
      <c r="C81" s="4"/>
      <c r="D81" s="4"/>
      <c r="E81" s="4"/>
      <c r="F81" s="4"/>
      <c r="G81" s="4"/>
      <c r="H81" s="4"/>
      <c r="I81" s="4"/>
      <c r="J81" s="4"/>
      <c r="K81" s="4"/>
      <c r="L81" s="4"/>
      <c r="M81" s="4"/>
      <c r="N81" s="4"/>
      <c r="O81" s="4"/>
      <c r="P81" s="4"/>
      <c r="Q81" s="4"/>
      <c r="R81" s="4"/>
      <c r="S81" s="4"/>
      <c r="T81" s="4"/>
      <c r="U81" s="4"/>
      <c r="V81" s="4"/>
    </row>
    <row r="82" spans="1:22" s="17" customFormat="1" ht="18" customHeight="1" x14ac:dyDescent="0.25">
      <c r="A82" s="1"/>
      <c r="B82" s="4"/>
      <c r="C82" s="4"/>
      <c r="D82" s="4"/>
      <c r="E82" s="4"/>
      <c r="F82" s="4"/>
      <c r="G82" s="4"/>
      <c r="H82" s="4"/>
      <c r="I82" s="4"/>
      <c r="J82" s="4"/>
      <c r="K82" s="4"/>
      <c r="L82" s="4"/>
      <c r="M82" s="4"/>
      <c r="N82" s="4"/>
      <c r="O82" s="4"/>
      <c r="P82" s="4"/>
      <c r="Q82" s="4"/>
      <c r="R82" s="4"/>
      <c r="S82" s="4"/>
      <c r="T82" s="4"/>
      <c r="U82" s="4"/>
      <c r="V82" s="4"/>
    </row>
    <row r="83" spans="1:22" s="17" customFormat="1" ht="15" customHeight="1" x14ac:dyDescent="0.25">
      <c r="A83" s="4"/>
      <c r="B83" s="4"/>
      <c r="C83" s="4"/>
      <c r="D83" s="4"/>
      <c r="E83" s="4"/>
      <c r="F83" s="4"/>
      <c r="G83" s="4"/>
      <c r="H83" s="4"/>
      <c r="I83" s="4"/>
      <c r="J83" s="4"/>
      <c r="K83" s="4"/>
      <c r="L83" s="4"/>
      <c r="M83" s="4"/>
      <c r="N83" s="4"/>
      <c r="O83" s="4"/>
      <c r="P83" s="4"/>
      <c r="Q83" s="4"/>
      <c r="R83" s="4"/>
      <c r="S83" s="4"/>
      <c r="T83" s="4"/>
      <c r="U83" s="4"/>
      <c r="V83" s="4"/>
    </row>
    <row r="84" spans="1:22" s="17" customFormat="1" ht="24.75" customHeight="1" x14ac:dyDescent="0.25">
      <c r="A84" s="4"/>
      <c r="B84" s="4"/>
      <c r="C84" s="4"/>
      <c r="D84" s="4"/>
      <c r="E84" s="4"/>
      <c r="F84" s="4"/>
      <c r="G84" s="4"/>
      <c r="H84" s="4"/>
      <c r="I84" s="4"/>
      <c r="J84" s="4"/>
      <c r="K84" s="4"/>
      <c r="L84" s="4"/>
      <c r="M84" s="4"/>
      <c r="N84" s="4"/>
      <c r="O84" s="4"/>
      <c r="P84" s="4"/>
      <c r="Q84" s="4"/>
      <c r="R84" s="4"/>
      <c r="S84" s="4"/>
      <c r="T84" s="4"/>
      <c r="U84" s="4"/>
      <c r="V84" s="4"/>
    </row>
    <row r="85" spans="1:22" s="17" customFormat="1" ht="15" customHeight="1" x14ac:dyDescent="0.25">
      <c r="A85" s="4"/>
      <c r="B85" s="4"/>
      <c r="C85" s="4"/>
      <c r="D85" s="4"/>
      <c r="E85" s="4"/>
      <c r="F85" s="4"/>
      <c r="G85" s="4"/>
      <c r="H85" s="4"/>
      <c r="I85" s="4"/>
      <c r="J85" s="4"/>
      <c r="K85" s="4"/>
      <c r="L85" s="4"/>
      <c r="M85" s="4"/>
      <c r="N85" s="4"/>
      <c r="O85" s="4"/>
      <c r="P85" s="4"/>
      <c r="Q85" s="4"/>
      <c r="R85" s="4"/>
      <c r="S85" s="4"/>
      <c r="T85" s="4"/>
      <c r="U85" s="4"/>
      <c r="V85" s="4"/>
    </row>
    <row r="86" spans="1:22" s="17" customFormat="1" ht="2.25" customHeight="1" x14ac:dyDescent="0.25">
      <c r="A86" s="4"/>
      <c r="B86" s="4"/>
      <c r="C86" s="4"/>
      <c r="D86" s="4"/>
      <c r="E86" s="4"/>
      <c r="F86" s="4"/>
      <c r="G86" s="4"/>
      <c r="H86" s="4"/>
      <c r="I86" s="4"/>
      <c r="J86" s="4"/>
      <c r="K86" s="4"/>
      <c r="L86" s="4"/>
      <c r="M86" s="4"/>
      <c r="N86" s="4"/>
      <c r="O86" s="4"/>
      <c r="P86" s="4"/>
      <c r="Q86" s="4"/>
      <c r="R86" s="4"/>
      <c r="S86" s="4"/>
      <c r="T86" s="4"/>
      <c r="U86" s="4"/>
      <c r="V86" s="4"/>
    </row>
    <row r="87" spans="1:22" s="17" customFormat="1" ht="17.25" customHeight="1" x14ac:dyDescent="0.25">
      <c r="A87" s="4"/>
      <c r="B87" s="4"/>
      <c r="C87" s="4"/>
      <c r="D87" s="4"/>
      <c r="E87" s="4"/>
      <c r="F87" s="4"/>
      <c r="G87" s="4"/>
      <c r="H87" s="4"/>
      <c r="I87" s="4"/>
      <c r="J87" s="4"/>
      <c r="K87" s="4"/>
      <c r="L87" s="4"/>
      <c r="M87" s="4"/>
      <c r="N87" s="4"/>
      <c r="O87" s="4"/>
      <c r="P87" s="4"/>
      <c r="Q87" s="4"/>
      <c r="R87" s="4"/>
      <c r="S87" s="4"/>
      <c r="T87" s="4"/>
      <c r="U87" s="4"/>
      <c r="V87" s="4"/>
    </row>
    <row r="88" spans="1:22" s="17" customFormat="1" ht="13.5" customHeight="1" x14ac:dyDescent="0.25">
      <c r="A88" s="4"/>
      <c r="B88" s="4"/>
      <c r="C88" s="4"/>
      <c r="D88" s="4"/>
      <c r="E88" s="4"/>
      <c r="F88" s="4"/>
      <c r="G88" s="4"/>
      <c r="H88" s="4"/>
      <c r="I88" s="4"/>
      <c r="J88" s="4"/>
      <c r="K88" s="4"/>
      <c r="L88" s="4"/>
      <c r="M88" s="4"/>
      <c r="N88" s="4"/>
      <c r="O88" s="4"/>
      <c r="P88" s="4"/>
      <c r="Q88" s="4"/>
      <c r="R88" s="4"/>
      <c r="S88" s="4"/>
      <c r="T88" s="4"/>
      <c r="U88" s="4"/>
      <c r="V88" s="4"/>
    </row>
    <row r="89" spans="1:22" s="17" customFormat="1" ht="46.5" customHeight="1" x14ac:dyDescent="0.25">
      <c r="A89" s="4"/>
      <c r="B89" s="4"/>
      <c r="C89" s="4"/>
      <c r="D89" s="4"/>
      <c r="E89" s="4"/>
      <c r="F89" s="4"/>
      <c r="G89" s="4"/>
      <c r="H89" s="4"/>
      <c r="I89" s="4"/>
      <c r="J89" s="4"/>
      <c r="K89" s="4"/>
      <c r="L89" s="4"/>
      <c r="M89" s="4"/>
      <c r="N89" s="4"/>
      <c r="O89" s="4"/>
      <c r="P89" s="4"/>
      <c r="Q89" s="4"/>
      <c r="R89" s="4"/>
      <c r="S89" s="4"/>
      <c r="T89" s="4"/>
      <c r="U89" s="4"/>
      <c r="V89" s="4"/>
    </row>
    <row r="90" spans="1:22" s="17" customFormat="1" ht="12" customHeight="1" x14ac:dyDescent="0.25">
      <c r="A90" s="4"/>
      <c r="B90" s="4"/>
      <c r="C90" s="4"/>
      <c r="D90" s="4"/>
      <c r="E90" s="4"/>
      <c r="F90" s="4"/>
      <c r="G90" s="4"/>
      <c r="H90" s="4"/>
      <c r="I90" s="4"/>
      <c r="J90" s="4"/>
      <c r="K90" s="4"/>
      <c r="L90" s="4"/>
      <c r="M90" s="4"/>
      <c r="N90" s="4"/>
      <c r="O90" s="4"/>
      <c r="P90" s="4"/>
      <c r="Q90" s="4"/>
      <c r="R90" s="4"/>
      <c r="S90" s="4"/>
      <c r="T90" s="4"/>
      <c r="U90" s="4"/>
      <c r="V90" s="4"/>
    </row>
    <row r="91" spans="1:22" s="17" customFormat="1" ht="45" customHeight="1" x14ac:dyDescent="0.25">
      <c r="A91" s="4"/>
      <c r="B91" s="4"/>
      <c r="C91" s="4"/>
      <c r="D91" s="4"/>
      <c r="E91" s="4"/>
      <c r="F91" s="4"/>
      <c r="G91" s="4"/>
      <c r="H91" s="4"/>
      <c r="I91" s="4"/>
      <c r="J91" s="4"/>
      <c r="K91" s="4"/>
      <c r="L91" s="4"/>
      <c r="M91" s="4"/>
      <c r="N91" s="4"/>
      <c r="O91" s="4"/>
      <c r="P91" s="4"/>
      <c r="Q91" s="4"/>
      <c r="R91" s="4"/>
      <c r="S91" s="4"/>
      <c r="T91" s="4"/>
      <c r="U91" s="4"/>
      <c r="V91" s="4"/>
    </row>
    <row r="92" spans="1:22" s="17" customFormat="1" ht="17.25" customHeight="1" x14ac:dyDescent="0.25">
      <c r="A92" s="4"/>
      <c r="B92" s="4"/>
      <c r="C92" s="4"/>
      <c r="D92" s="4"/>
      <c r="E92" s="4"/>
      <c r="F92" s="4"/>
      <c r="G92" s="4"/>
      <c r="H92" s="4"/>
      <c r="I92" s="4"/>
      <c r="J92" s="4"/>
      <c r="K92" s="4"/>
      <c r="L92" s="4"/>
      <c r="M92" s="4"/>
      <c r="N92" s="4"/>
      <c r="O92" s="4"/>
      <c r="P92" s="4"/>
      <c r="Q92" s="4"/>
      <c r="R92" s="4"/>
      <c r="S92" s="4"/>
      <c r="T92" s="4"/>
      <c r="U92" s="4"/>
      <c r="V92" s="4"/>
    </row>
    <row r="93" spans="1:22" s="17" customFormat="1" ht="17.25" customHeight="1" x14ac:dyDescent="0.25">
      <c r="A93" s="4"/>
      <c r="B93" s="4"/>
      <c r="C93" s="4"/>
      <c r="D93" s="4"/>
      <c r="E93" s="4"/>
      <c r="F93" s="4"/>
      <c r="G93" s="4"/>
      <c r="H93" s="4"/>
      <c r="I93" s="4"/>
      <c r="J93" s="4"/>
      <c r="K93" s="4"/>
      <c r="L93" s="4"/>
      <c r="M93" s="4"/>
      <c r="N93" s="4"/>
      <c r="O93" s="4"/>
      <c r="P93" s="4"/>
      <c r="Q93" s="4"/>
      <c r="R93" s="4"/>
      <c r="S93" s="4"/>
      <c r="T93" s="4"/>
      <c r="U93" s="4"/>
      <c r="V93" s="4"/>
    </row>
    <row r="94" spans="1:22" s="17" customFormat="1" ht="17.25" customHeight="1" x14ac:dyDescent="0.25">
      <c r="A94" s="4"/>
      <c r="B94" s="4"/>
      <c r="C94" s="4"/>
      <c r="D94" s="4"/>
      <c r="E94" s="4"/>
      <c r="F94" s="4"/>
      <c r="G94" s="4"/>
      <c r="H94" s="4"/>
      <c r="I94" s="4"/>
      <c r="J94" s="4"/>
      <c r="K94" s="4"/>
      <c r="L94" s="4"/>
      <c r="M94" s="4"/>
      <c r="N94" s="4"/>
      <c r="O94" s="4"/>
      <c r="P94" s="4"/>
      <c r="Q94" s="4"/>
      <c r="R94" s="4"/>
      <c r="S94" s="4"/>
      <c r="T94" s="4"/>
      <c r="U94" s="4"/>
      <c r="V94" s="4"/>
    </row>
    <row r="95" spans="1:22" s="17" customFormat="1" ht="37.5" customHeight="1" x14ac:dyDescent="0.25">
      <c r="A95" s="4"/>
      <c r="B95" s="4"/>
      <c r="C95" s="4"/>
      <c r="D95" s="4"/>
      <c r="E95" s="4"/>
      <c r="F95" s="4"/>
      <c r="G95" s="4"/>
      <c r="H95" s="4"/>
      <c r="I95" s="4"/>
      <c r="J95" s="4"/>
      <c r="K95" s="4"/>
      <c r="L95" s="4"/>
      <c r="M95" s="4"/>
      <c r="N95" s="4"/>
      <c r="O95" s="4"/>
      <c r="P95" s="4"/>
      <c r="Q95" s="4"/>
      <c r="R95" s="4"/>
      <c r="S95" s="4"/>
      <c r="T95" s="4"/>
      <c r="U95" s="4"/>
      <c r="V95" s="4"/>
    </row>
    <row r="96" spans="1:22" s="17" customFormat="1" ht="17.25" customHeight="1" x14ac:dyDescent="0.25">
      <c r="A96" s="4"/>
      <c r="B96" s="4"/>
      <c r="C96" s="4"/>
      <c r="D96" s="4"/>
      <c r="E96" s="4"/>
      <c r="F96" s="4"/>
      <c r="G96" s="4"/>
      <c r="H96" s="4"/>
      <c r="I96" s="4"/>
      <c r="J96" s="4"/>
      <c r="K96" s="4"/>
      <c r="L96" s="4"/>
      <c r="M96" s="4"/>
      <c r="N96" s="4"/>
      <c r="O96" s="4"/>
      <c r="P96" s="4"/>
      <c r="Q96" s="4"/>
      <c r="R96" s="4"/>
      <c r="S96" s="4"/>
      <c r="T96" s="4"/>
      <c r="U96" s="4"/>
      <c r="V96" s="4"/>
    </row>
    <row r="97" spans="1:22" s="17" customFormat="1" ht="51.75" customHeight="1" x14ac:dyDescent="0.25">
      <c r="A97" s="4"/>
      <c r="B97" s="4"/>
      <c r="C97" s="4"/>
      <c r="D97" s="4"/>
      <c r="E97" s="4"/>
      <c r="F97" s="4"/>
      <c r="G97" s="4"/>
      <c r="H97" s="4"/>
      <c r="I97" s="4"/>
      <c r="J97" s="4"/>
      <c r="K97" s="4"/>
      <c r="L97" s="4"/>
      <c r="M97" s="4"/>
      <c r="N97" s="4"/>
      <c r="O97" s="4"/>
      <c r="P97" s="4"/>
      <c r="Q97" s="4"/>
      <c r="R97" s="4"/>
      <c r="S97" s="4"/>
      <c r="T97" s="4"/>
      <c r="U97" s="4"/>
      <c r="V97" s="4"/>
    </row>
    <row r="98" spans="1:22" s="17" customFormat="1" ht="17.25" customHeight="1" x14ac:dyDescent="0.25">
      <c r="A98" s="4"/>
      <c r="B98" s="4"/>
      <c r="C98" s="4"/>
      <c r="D98" s="4"/>
      <c r="E98" s="4"/>
      <c r="F98" s="4"/>
      <c r="G98" s="4"/>
      <c r="H98" s="4"/>
      <c r="I98" s="4"/>
      <c r="J98" s="4"/>
      <c r="K98" s="4"/>
      <c r="L98" s="4"/>
      <c r="M98" s="4"/>
      <c r="N98" s="4"/>
      <c r="O98" s="4"/>
      <c r="P98" s="4"/>
      <c r="Q98" s="4"/>
      <c r="R98" s="4"/>
      <c r="S98" s="4"/>
      <c r="T98" s="4"/>
      <c r="U98" s="4"/>
      <c r="V98" s="4"/>
    </row>
    <row r="99" spans="1:22" s="17" customFormat="1" ht="17.25" customHeight="1" x14ac:dyDescent="0.25">
      <c r="A99" s="4"/>
      <c r="B99" s="4"/>
      <c r="C99" s="4"/>
      <c r="D99" s="4"/>
      <c r="E99" s="4"/>
      <c r="F99" s="4"/>
      <c r="G99" s="4"/>
      <c r="H99" s="4"/>
      <c r="I99" s="4"/>
      <c r="J99" s="4"/>
      <c r="K99" s="4"/>
      <c r="L99" s="4"/>
      <c r="M99" s="4"/>
      <c r="N99" s="4"/>
      <c r="O99" s="4"/>
      <c r="P99" s="4"/>
      <c r="Q99" s="4"/>
      <c r="R99" s="4"/>
      <c r="S99" s="4"/>
      <c r="T99" s="4"/>
      <c r="U99" s="4"/>
      <c r="V99" s="4"/>
    </row>
    <row r="100" spans="1:22" s="17" customFormat="1" ht="15" customHeight="1"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s="17" customFormat="1" ht="43.5" customHeight="1"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s="17" customFormat="1" ht="18" customHeight="1"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s="17" customFormat="1" ht="39" customHeight="1"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s="17" customFormat="1" ht="10.5" customHeight="1"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s="17" customFormat="1" ht="48.75" customHeight="1"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s="17" customFormat="1" ht="18" customHeight="1"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s="17" customFormat="1" ht="42" customHeight="1"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s="17" customFormat="1" ht="18" customHeight="1"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s="17" customFormat="1" ht="42.75" customHeight="1"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s="17" customFormat="1" ht="18" customHeight="1"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s="17" customFormat="1" ht="43.5" customHeight="1"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s="17" customFormat="1" ht="18" customHeight="1"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3" s="17" customFormat="1" ht="44.25" customHeight="1"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3" s="17" customFormat="1" ht="18" customHeight="1"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3" s="17" customFormat="1" ht="18" customHeight="1"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3" s="17" customFormat="1" ht="18" customHeight="1"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3" s="17" customFormat="1" ht="18" customHeight="1"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3" s="17" customFormat="1" ht="18" customHeight="1"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3" s="17" customFormat="1" ht="40.5" customHeight="1"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3" s="17" customFormat="1" ht="40.5" customHeight="1"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3" s="17" customFormat="1" ht="18" customHeight="1"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3" s="17" customFormat="1" ht="18" customHeight="1"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3" s="17" customFormat="1" ht="39.75" customHeight="1"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3" ht="18" customHeight="1" x14ac:dyDescent="0.25"/>
    <row r="125" spans="1:23" ht="18" customHeight="1" x14ac:dyDescent="0.25"/>
    <row r="126" spans="1:23" ht="15" customHeight="1" x14ac:dyDescent="0.25">
      <c r="W126" s="4" t="s">
        <v>25</v>
      </c>
    </row>
    <row r="127" spans="1:23" ht="15" customHeight="1" x14ac:dyDescent="0.25"/>
    <row r="128" spans="1:23" x14ac:dyDescent="0.25">
      <c r="W128" s="4" t="s">
        <v>25</v>
      </c>
    </row>
    <row r="129" ht="11.25" customHeight="1" x14ac:dyDescent="0.25"/>
    <row r="130" ht="17.25" customHeight="1" x14ac:dyDescent="0.25"/>
    <row r="134" ht="15" customHeight="1" x14ac:dyDescent="0.25"/>
    <row r="144" ht="14.25" customHeight="1" x14ac:dyDescent="0.25"/>
    <row r="145" ht="15" hidden="1" customHeight="1" x14ac:dyDescent="0.25"/>
    <row r="147" ht="16.5" customHeight="1" x14ac:dyDescent="0.25"/>
    <row r="151" ht="0.75" customHeight="1" x14ac:dyDescent="0.25"/>
    <row r="160" ht="15" customHeight="1" x14ac:dyDescent="0.25"/>
    <row r="188" spans="1:91" s="9" customForma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row>
    <row r="189" spans="1:91" s="9" customForma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row>
    <row r="190" spans="1:91" s="9" customFormat="1"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row>
    <row r="191" spans="1:91" s="9" customFormat="1"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row>
    <row r="192" spans="1:91" s="9" customFormat="1" ht="1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row>
    <row r="193" spans="1:91" s="9" customFormat="1"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row>
    <row r="194" spans="1:91" ht="14.25" customHeight="1" x14ac:dyDescent="0.25"/>
    <row r="195" spans="1:91" ht="15" customHeight="1" x14ac:dyDescent="0.25"/>
    <row r="196" spans="1:91" ht="15" customHeight="1" x14ac:dyDescent="0.25"/>
    <row r="197" spans="1:91" ht="16.5" customHeight="1" x14ac:dyDescent="0.25"/>
    <row r="198" spans="1:91" ht="16.5" customHeight="1" x14ac:dyDescent="0.25"/>
    <row r="199" spans="1:91" ht="16.5" customHeight="1" x14ac:dyDescent="0.25"/>
    <row r="200" spans="1:91" ht="17.25" customHeight="1" x14ac:dyDescent="0.25"/>
    <row r="201" spans="1:91" ht="15" customHeight="1" x14ac:dyDescent="0.25"/>
    <row r="202" spans="1:91" ht="17.25" customHeight="1" x14ac:dyDescent="0.25"/>
    <row r="203" spans="1:91" ht="48" customHeight="1" x14ac:dyDescent="0.25"/>
    <row r="204" spans="1:91" ht="13.5" customHeight="1" x14ac:dyDescent="0.25"/>
    <row r="205" spans="1:91" ht="13.5" customHeight="1" x14ac:dyDescent="0.25"/>
    <row r="206" spans="1:91" ht="14.25" customHeight="1" x14ac:dyDescent="0.25"/>
    <row r="207" spans="1:91" ht="15" customHeight="1" x14ac:dyDescent="0.25"/>
    <row r="208" spans="1:91" ht="15" customHeight="1" x14ac:dyDescent="0.25"/>
    <row r="209" ht="14.25" customHeight="1" x14ac:dyDescent="0.25"/>
    <row r="210" ht="15.75" customHeight="1" x14ac:dyDescent="0.25"/>
    <row r="213" ht="15" customHeight="1" x14ac:dyDescent="0.25"/>
    <row r="215" ht="16.5" customHeight="1" x14ac:dyDescent="0.25"/>
    <row r="216" ht="16.5" customHeight="1" x14ac:dyDescent="0.25"/>
    <row r="217" ht="15.75" customHeight="1" x14ac:dyDescent="0.25"/>
    <row r="218" ht="17.25" customHeight="1" x14ac:dyDescent="0.25"/>
  </sheetData>
  <sheetProtection algorithmName="SHA-512" hashValue="CBLvQfM39wHMWkuQmNVbkw1TewauDFm8DHgmiLsmUCe5iXNEa0CE1GXU+UZcxZtug+WMpv8hAeQhJEHbjFfLvw==" saltValue="9g1QeiyZcQvsJS7zdA/akg==" spinCount="100000" sheet="1" objects="1" scenarios="1"/>
  <mergeCells count="172">
    <mergeCell ref="O5:O6"/>
    <mergeCell ref="O7:O8"/>
    <mergeCell ref="O9:O10"/>
    <mergeCell ref="O11:O12"/>
    <mergeCell ref="O13:O14"/>
    <mergeCell ref="O15:O16"/>
    <mergeCell ref="O18:O19"/>
    <mergeCell ref="O20:O21"/>
    <mergeCell ref="O22:O23"/>
    <mergeCell ref="X73:X74"/>
    <mergeCell ref="L24:L25"/>
    <mergeCell ref="M24:M25"/>
    <mergeCell ref="N24:N25"/>
    <mergeCell ref="Q24:Q25"/>
    <mergeCell ref="L22:L23"/>
    <mergeCell ref="M22:M23"/>
    <mergeCell ref="N22:N23"/>
    <mergeCell ref="Q22:Q23"/>
    <mergeCell ref="O24:O25"/>
    <mergeCell ref="Q20:Q21"/>
    <mergeCell ref="L18:L19"/>
    <mergeCell ref="M18:M19"/>
    <mergeCell ref="N18:N19"/>
    <mergeCell ref="Q18:Q19"/>
    <mergeCell ref="L15:L16"/>
    <mergeCell ref="M15:M16"/>
    <mergeCell ref="N15:N16"/>
    <mergeCell ref="Q15:Q16"/>
    <mergeCell ref="Q5:Q6"/>
    <mergeCell ref="L7:L8"/>
    <mergeCell ref="M7:M8"/>
    <mergeCell ref="N7:N8"/>
    <mergeCell ref="Q7:Q8"/>
    <mergeCell ref="W73:W74"/>
    <mergeCell ref="L5:L6"/>
    <mergeCell ref="M5:M6"/>
    <mergeCell ref="N5:N6"/>
    <mergeCell ref="L13:L14"/>
    <mergeCell ref="M13:M14"/>
    <mergeCell ref="N13:N14"/>
    <mergeCell ref="Q13:Q14"/>
    <mergeCell ref="L11:L12"/>
    <mergeCell ref="M11:M12"/>
    <mergeCell ref="N11:N12"/>
    <mergeCell ref="Q11:Q12"/>
    <mergeCell ref="L9:L10"/>
    <mergeCell ref="M9:M10"/>
    <mergeCell ref="N9:N10"/>
    <mergeCell ref="Q9:Q10"/>
    <mergeCell ref="L20:L21"/>
    <mergeCell ref="M20:M21"/>
    <mergeCell ref="N20:N21"/>
    <mergeCell ref="F24:F25"/>
    <mergeCell ref="G24:G25"/>
    <mergeCell ref="H24:H25"/>
    <mergeCell ref="I24:I25"/>
    <mergeCell ref="J24:J25"/>
    <mergeCell ref="K24:K25"/>
    <mergeCell ref="J22:J23"/>
    <mergeCell ref="K22:K23"/>
    <mergeCell ref="A24:A25"/>
    <mergeCell ref="B24:B25"/>
    <mergeCell ref="C24:C25"/>
    <mergeCell ref="D24:D25"/>
    <mergeCell ref="E24:E25"/>
    <mergeCell ref="E22:E23"/>
    <mergeCell ref="F22:F23"/>
    <mergeCell ref="G22:G23"/>
    <mergeCell ref="H22:H23"/>
    <mergeCell ref="I22:I23"/>
    <mergeCell ref="A22:A23"/>
    <mergeCell ref="B22:B23"/>
    <mergeCell ref="C22:C23"/>
    <mergeCell ref="D22:D23"/>
    <mergeCell ref="F20:F21"/>
    <mergeCell ref="G20:G21"/>
    <mergeCell ref="H20:H21"/>
    <mergeCell ref="I20:I21"/>
    <mergeCell ref="J20:J21"/>
    <mergeCell ref="K20:K21"/>
    <mergeCell ref="J18:J19"/>
    <mergeCell ref="K18:K19"/>
    <mergeCell ref="A20:A21"/>
    <mergeCell ref="B20:B21"/>
    <mergeCell ref="C20:C21"/>
    <mergeCell ref="D20:D21"/>
    <mergeCell ref="E20:E21"/>
    <mergeCell ref="E18:E19"/>
    <mergeCell ref="F18:F19"/>
    <mergeCell ref="G18:G19"/>
    <mergeCell ref="H18:H19"/>
    <mergeCell ref="I18:I19"/>
    <mergeCell ref="A18:A19"/>
    <mergeCell ref="B18:B19"/>
    <mergeCell ref="C18:C19"/>
    <mergeCell ref="D18:D19"/>
    <mergeCell ref="F15:F16"/>
    <mergeCell ref="G15:G16"/>
    <mergeCell ref="H15:H16"/>
    <mergeCell ref="I15:I16"/>
    <mergeCell ref="J15:J16"/>
    <mergeCell ref="J13:J14"/>
    <mergeCell ref="A15:A16"/>
    <mergeCell ref="B15:B16"/>
    <mergeCell ref="C15:C16"/>
    <mergeCell ref="D15:D16"/>
    <mergeCell ref="E15:E16"/>
    <mergeCell ref="E13:E14"/>
    <mergeCell ref="F13:F14"/>
    <mergeCell ref="G13:G14"/>
    <mergeCell ref="H13:H14"/>
    <mergeCell ref="I13:I14"/>
    <mergeCell ref="A13:A14"/>
    <mergeCell ref="B13:B14"/>
    <mergeCell ref="C13:C14"/>
    <mergeCell ref="D13:D14"/>
    <mergeCell ref="F11:F12"/>
    <mergeCell ref="G11:G12"/>
    <mergeCell ref="H11:H12"/>
    <mergeCell ref="I11:I12"/>
    <mergeCell ref="J11:J12"/>
    <mergeCell ref="J9:J10"/>
    <mergeCell ref="A11:A12"/>
    <mergeCell ref="B11:B12"/>
    <mergeCell ref="C11:C12"/>
    <mergeCell ref="D11:D12"/>
    <mergeCell ref="E11:E12"/>
    <mergeCell ref="E9:E10"/>
    <mergeCell ref="F9:F10"/>
    <mergeCell ref="G9:G10"/>
    <mergeCell ref="H9:H10"/>
    <mergeCell ref="I9:I10"/>
    <mergeCell ref="A9:A10"/>
    <mergeCell ref="B9:B10"/>
    <mergeCell ref="C9:C10"/>
    <mergeCell ref="D9:D10"/>
    <mergeCell ref="F7:F8"/>
    <mergeCell ref="G7:G8"/>
    <mergeCell ref="H7:H8"/>
    <mergeCell ref="I7:I8"/>
    <mergeCell ref="J7:J8"/>
    <mergeCell ref="J5:J6"/>
    <mergeCell ref="A7:A8"/>
    <mergeCell ref="B7:B8"/>
    <mergeCell ref="C7:C8"/>
    <mergeCell ref="D7:D8"/>
    <mergeCell ref="E7:E8"/>
    <mergeCell ref="E5:E6"/>
    <mergeCell ref="F5:F6"/>
    <mergeCell ref="G5:G6"/>
    <mergeCell ref="H5:H6"/>
    <mergeCell ref="I5:I6"/>
    <mergeCell ref="A5:A6"/>
    <mergeCell ref="B5:B6"/>
    <mergeCell ref="C5:C6"/>
    <mergeCell ref="D5:D6"/>
    <mergeCell ref="L3:L4"/>
    <mergeCell ref="M3:M4"/>
    <mergeCell ref="N3:N4"/>
    <mergeCell ref="P3:P4"/>
    <mergeCell ref="Q3:Q4"/>
    <mergeCell ref="B3:B4"/>
    <mergeCell ref="C3:C4"/>
    <mergeCell ref="D3:D4"/>
    <mergeCell ref="E3:E4"/>
    <mergeCell ref="F3:F4"/>
    <mergeCell ref="G3:G4"/>
    <mergeCell ref="H3:H4"/>
    <mergeCell ref="I3:I4"/>
    <mergeCell ref="J3:J4"/>
    <mergeCell ref="K3:K4"/>
    <mergeCell ref="O3:O4"/>
  </mergeCells>
  <pageMargins left="0.7" right="0.7" top="0.75" bottom="0.75" header="0.3" footer="0.3"/>
  <pageSetup paperSize="8"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52"/>
  <sheetViews>
    <sheetView tabSelected="1" topLeftCell="A16" workbookViewId="0">
      <selection activeCell="I26" sqref="I26"/>
    </sheetView>
  </sheetViews>
  <sheetFormatPr defaultColWidth="9.140625" defaultRowHeight="15" x14ac:dyDescent="0.25"/>
  <cols>
    <col min="1" max="1" width="3.5703125" style="4" customWidth="1"/>
    <col min="2" max="2" width="44.5703125" style="4" customWidth="1"/>
    <col min="3" max="3" width="8.5703125" style="4" customWidth="1"/>
    <col min="4" max="4" width="9" style="4" customWidth="1"/>
    <col min="5" max="5" width="12.28515625" style="4" customWidth="1"/>
    <col min="6" max="6" width="12.7109375" style="4" customWidth="1"/>
    <col min="7" max="7" width="15.28515625" style="4" customWidth="1"/>
    <col min="8" max="8" width="12.42578125" style="4" customWidth="1"/>
    <col min="9" max="9" width="9.5703125" style="4" customWidth="1"/>
    <col min="10" max="10" width="8.42578125" style="4" customWidth="1"/>
    <col min="11" max="11" width="11" style="4" customWidth="1"/>
    <col min="12" max="12" width="10.42578125" style="4" customWidth="1"/>
    <col min="13" max="13" width="12.7109375" style="4" customWidth="1"/>
    <col min="14" max="14" width="13.85546875" style="4" customWidth="1"/>
    <col min="15" max="15" width="7.28515625" style="4" customWidth="1"/>
    <col min="16" max="16" width="8" style="4" customWidth="1"/>
    <col min="17" max="17" width="10" style="4" customWidth="1"/>
    <col min="18" max="18" width="14.7109375" style="4" customWidth="1"/>
    <col min="19" max="19" width="13.5703125" style="4" customWidth="1"/>
    <col min="20" max="20" width="13.85546875" style="4" customWidth="1"/>
    <col min="21" max="21" width="20.140625" style="4" customWidth="1"/>
    <col min="22" max="16384" width="9.140625" style="4"/>
  </cols>
  <sheetData>
    <row r="1" spans="1:93" x14ac:dyDescent="0.25">
      <c r="A1" s="86"/>
      <c r="B1" s="85" t="s">
        <v>9</v>
      </c>
      <c r="C1" s="86"/>
      <c r="D1" s="86"/>
      <c r="E1" s="86"/>
      <c r="F1" s="86"/>
      <c r="G1" s="104"/>
    </row>
    <row r="2" spans="1:93" ht="15.75" customHeight="1" x14ac:dyDescent="0.25">
      <c r="A2" s="86"/>
      <c r="B2" s="173" t="s">
        <v>56</v>
      </c>
      <c r="C2" s="174"/>
      <c r="D2" s="174"/>
      <c r="E2" s="174"/>
      <c r="F2" s="175"/>
      <c r="G2" s="105"/>
    </row>
    <row r="3" spans="1:93" ht="57" customHeight="1" thickBot="1" x14ac:dyDescent="0.3">
      <c r="A3" s="86"/>
      <c r="B3" s="233" t="s">
        <v>135</v>
      </c>
      <c r="C3" s="234"/>
      <c r="D3" s="234"/>
      <c r="E3" s="234"/>
      <c r="F3" s="235"/>
      <c r="G3" s="105"/>
    </row>
    <row r="4" spans="1:93" x14ac:dyDescent="0.25">
      <c r="A4" s="86"/>
      <c r="B4" s="106" t="s">
        <v>10</v>
      </c>
      <c r="C4" s="106" t="s">
        <v>11</v>
      </c>
      <c r="D4" s="106" t="s">
        <v>12</v>
      </c>
      <c r="E4" s="106" t="s">
        <v>13</v>
      </c>
      <c r="F4" s="106" t="s">
        <v>14</v>
      </c>
      <c r="G4" s="105"/>
    </row>
    <row r="5" spans="1:93" x14ac:dyDescent="0.25">
      <c r="A5" s="86"/>
      <c r="B5" s="107" t="s">
        <v>15</v>
      </c>
      <c r="C5" s="106"/>
      <c r="D5" s="106"/>
      <c r="E5" s="106"/>
      <c r="F5" s="106"/>
      <c r="G5" s="105"/>
    </row>
    <row r="6" spans="1:93" s="17" customFormat="1" ht="58.9" customHeight="1" x14ac:dyDescent="0.25">
      <c r="A6" s="117">
        <v>1</v>
      </c>
      <c r="B6" s="83" t="s">
        <v>118</v>
      </c>
      <c r="C6" s="52" t="s">
        <v>16</v>
      </c>
      <c r="D6" s="109">
        <v>1</v>
      </c>
      <c r="E6" s="110">
        <v>10000</v>
      </c>
      <c r="F6" s="118">
        <f>ROUND(E6*D6,2)</f>
        <v>10000</v>
      </c>
      <c r="G6" s="119"/>
    </row>
    <row r="7" spans="1:93" ht="23.45" customHeight="1" x14ac:dyDescent="0.25">
      <c r="A7" s="108">
        <v>2</v>
      </c>
      <c r="B7" s="83" t="s">
        <v>119</v>
      </c>
      <c r="C7" s="52" t="s">
        <v>16</v>
      </c>
      <c r="D7" s="109">
        <v>1</v>
      </c>
      <c r="E7" s="68">
        <v>0</v>
      </c>
      <c r="F7" s="118">
        <f>ROUND(E7*D7,2)</f>
        <v>0</v>
      </c>
      <c r="G7" s="105"/>
    </row>
    <row r="8" spans="1:93" ht="53.45" customHeight="1" x14ac:dyDescent="0.25">
      <c r="A8" s="117">
        <v>3</v>
      </c>
      <c r="B8" s="83" t="s">
        <v>81</v>
      </c>
      <c r="C8" s="52" t="s">
        <v>17</v>
      </c>
      <c r="D8" s="109">
        <v>2845</v>
      </c>
      <c r="E8" s="68">
        <v>0</v>
      </c>
      <c r="F8" s="118">
        <f t="shared" ref="F8:F19" si="0">ROUND(E8*D8,2)</f>
        <v>0</v>
      </c>
      <c r="G8" s="105"/>
    </row>
    <row r="9" spans="1:93" s="9" customFormat="1" ht="45.6" customHeight="1" x14ac:dyDescent="0.25">
      <c r="A9" s="108">
        <v>4</v>
      </c>
      <c r="B9" s="83" t="s">
        <v>82</v>
      </c>
      <c r="C9" s="52" t="s">
        <v>18</v>
      </c>
      <c r="D9" s="109">
        <v>336</v>
      </c>
      <c r="E9" s="68">
        <v>0</v>
      </c>
      <c r="F9" s="118">
        <f t="shared" si="0"/>
        <v>0</v>
      </c>
      <c r="G9" s="105"/>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93" s="9" customFormat="1" ht="51" customHeight="1" x14ac:dyDescent="0.25">
      <c r="A10" s="117">
        <v>5</v>
      </c>
      <c r="B10" s="83" t="s">
        <v>83</v>
      </c>
      <c r="C10" s="52" t="s">
        <v>18</v>
      </c>
      <c r="D10" s="109">
        <v>40</v>
      </c>
      <c r="E10" s="68">
        <v>0</v>
      </c>
      <c r="F10" s="118">
        <f t="shared" si="0"/>
        <v>0</v>
      </c>
      <c r="G10" s="105"/>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93" s="9" customFormat="1" ht="34.15" customHeight="1" x14ac:dyDescent="0.25">
      <c r="A11" s="108">
        <v>6</v>
      </c>
      <c r="B11" s="91" t="s">
        <v>101</v>
      </c>
      <c r="C11" s="92" t="s">
        <v>18</v>
      </c>
      <c r="D11" s="93">
        <v>2</v>
      </c>
      <c r="E11" s="53">
        <v>0</v>
      </c>
      <c r="F11" s="118">
        <f t="shared" si="0"/>
        <v>0</v>
      </c>
      <c r="G11" s="105"/>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row>
    <row r="12" spans="1:93" s="9" customFormat="1" ht="101.45" customHeight="1" x14ac:dyDescent="0.25">
      <c r="A12" s="117">
        <v>7</v>
      </c>
      <c r="B12" s="83" t="s">
        <v>37</v>
      </c>
      <c r="C12" s="52" t="s">
        <v>19</v>
      </c>
      <c r="D12" s="109">
        <v>60</v>
      </c>
      <c r="E12" s="68">
        <v>0</v>
      </c>
      <c r="F12" s="118">
        <f t="shared" si="0"/>
        <v>0</v>
      </c>
      <c r="G12" s="105"/>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row>
    <row r="13" spans="1:93" s="9" customFormat="1" ht="62.45" customHeight="1" x14ac:dyDescent="0.25">
      <c r="A13" s="108">
        <v>8</v>
      </c>
      <c r="B13" s="83" t="s">
        <v>32</v>
      </c>
      <c r="C13" s="52" t="s">
        <v>19</v>
      </c>
      <c r="D13" s="109">
        <v>130</v>
      </c>
      <c r="E13" s="68">
        <v>0</v>
      </c>
      <c r="F13" s="118">
        <f t="shared" si="0"/>
        <v>0</v>
      </c>
      <c r="G13" s="105"/>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row>
    <row r="14" spans="1:93" s="9" customFormat="1" ht="134.44999999999999" customHeight="1" x14ac:dyDescent="0.25">
      <c r="A14" s="117">
        <v>9</v>
      </c>
      <c r="B14" s="83" t="s">
        <v>107</v>
      </c>
      <c r="C14" s="52" t="s">
        <v>17</v>
      </c>
      <c r="D14" s="109">
        <v>4000</v>
      </c>
      <c r="E14" s="68">
        <v>0</v>
      </c>
      <c r="F14" s="118">
        <f t="shared" si="0"/>
        <v>0</v>
      </c>
      <c r="G14" s="105"/>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row>
    <row r="15" spans="1:93" s="9" customFormat="1" ht="150" customHeight="1" x14ac:dyDescent="0.25">
      <c r="A15" s="108">
        <v>10</v>
      </c>
      <c r="B15" s="83" t="s">
        <v>92</v>
      </c>
      <c r="C15" s="52" t="s">
        <v>17</v>
      </c>
      <c r="D15" s="109">
        <v>480</v>
      </c>
      <c r="E15" s="68">
        <v>0</v>
      </c>
      <c r="F15" s="118">
        <f t="shared" si="0"/>
        <v>0</v>
      </c>
      <c r="G15" s="105"/>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row>
    <row r="16" spans="1:93" s="9" customFormat="1" ht="205.15" customHeight="1" x14ac:dyDescent="0.25">
      <c r="A16" s="117">
        <v>11</v>
      </c>
      <c r="B16" s="83" t="s">
        <v>98</v>
      </c>
      <c r="C16" s="52" t="s">
        <v>64</v>
      </c>
      <c r="D16" s="109">
        <v>7</v>
      </c>
      <c r="E16" s="68">
        <v>0</v>
      </c>
      <c r="F16" s="118">
        <f t="shared" si="0"/>
        <v>0</v>
      </c>
      <c r="G16" s="105"/>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row>
    <row r="17" spans="1:93" s="9" customFormat="1" ht="26.25" x14ac:dyDescent="0.25">
      <c r="A17" s="108">
        <v>12</v>
      </c>
      <c r="B17" s="120" t="s">
        <v>85</v>
      </c>
      <c r="C17" s="52" t="s">
        <v>31</v>
      </c>
      <c r="D17" s="109">
        <v>25</v>
      </c>
      <c r="E17" s="68">
        <v>0</v>
      </c>
      <c r="F17" s="118">
        <f t="shared" si="0"/>
        <v>0</v>
      </c>
      <c r="G17" s="105"/>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row>
    <row r="18" spans="1:93" s="9" customFormat="1" ht="34.9" customHeight="1" x14ac:dyDescent="0.25">
      <c r="A18" s="117">
        <v>13</v>
      </c>
      <c r="B18" s="83" t="s">
        <v>99</v>
      </c>
      <c r="C18" s="52" t="s">
        <v>79</v>
      </c>
      <c r="D18" s="109">
        <v>1</v>
      </c>
      <c r="E18" s="68">
        <v>0</v>
      </c>
      <c r="F18" s="118">
        <f t="shared" si="0"/>
        <v>0</v>
      </c>
      <c r="G18" s="105"/>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row>
    <row r="19" spans="1:93" s="9" customFormat="1" ht="15" customHeight="1" x14ac:dyDescent="0.25">
      <c r="A19" s="108">
        <v>14</v>
      </c>
      <c r="B19" s="120" t="s">
        <v>27</v>
      </c>
      <c r="C19" s="52" t="s">
        <v>16</v>
      </c>
      <c r="D19" s="109">
        <v>1</v>
      </c>
      <c r="E19" s="68">
        <v>0</v>
      </c>
      <c r="F19" s="118">
        <f t="shared" si="0"/>
        <v>0</v>
      </c>
      <c r="G19" s="105"/>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row>
    <row r="20" spans="1:93" s="9" customFormat="1" ht="16.5" customHeight="1" x14ac:dyDescent="0.25">
      <c r="A20" s="115"/>
      <c r="B20" s="116"/>
      <c r="C20" s="179" t="s">
        <v>20</v>
      </c>
      <c r="D20" s="180"/>
      <c r="E20" s="181"/>
      <c r="F20" s="121">
        <f>ROUND(SUM(F6:F19),2)</f>
        <v>10000</v>
      </c>
      <c r="G20" s="105"/>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row>
    <row r="21" spans="1:93" s="9" customFormat="1" ht="17.25" customHeight="1" x14ac:dyDescent="0.25">
      <c r="A21" s="115"/>
      <c r="B21" s="116"/>
      <c r="C21" s="179" t="s">
        <v>21</v>
      </c>
      <c r="D21" s="180"/>
      <c r="E21" s="181"/>
      <c r="F21" s="121">
        <f>ROUND(0.1*F20,2)</f>
        <v>1000</v>
      </c>
      <c r="G21" s="105"/>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row>
    <row r="22" spans="1:93" x14ac:dyDescent="0.25">
      <c r="A22" s="115"/>
      <c r="B22" s="116"/>
      <c r="C22" s="179" t="s">
        <v>22</v>
      </c>
      <c r="D22" s="180"/>
      <c r="E22" s="181"/>
      <c r="F22" s="121">
        <f>ROUND(SUM(F20:F21),2)</f>
        <v>11000</v>
      </c>
      <c r="G22" s="105"/>
    </row>
    <row r="23" spans="1:93" ht="18.75" customHeight="1" x14ac:dyDescent="0.25">
      <c r="A23" s="115"/>
      <c r="B23" s="116"/>
      <c r="C23" s="179" t="s">
        <v>23</v>
      </c>
      <c r="D23" s="180"/>
      <c r="E23" s="181"/>
      <c r="F23" s="121">
        <f>ROUND(0.22*F22,2)</f>
        <v>2420</v>
      </c>
      <c r="G23" s="105"/>
    </row>
    <row r="24" spans="1:93" ht="18" customHeight="1" x14ac:dyDescent="0.25">
      <c r="A24" s="115"/>
      <c r="B24" s="116"/>
      <c r="C24" s="168" t="s">
        <v>24</v>
      </c>
      <c r="D24" s="169"/>
      <c r="E24" s="170"/>
      <c r="F24" s="122">
        <f>ROUND(SUM(F22+F23),2)</f>
        <v>13420</v>
      </c>
      <c r="G24" s="105"/>
    </row>
    <row r="25" spans="1:93" ht="17.25" customHeight="1" x14ac:dyDescent="0.25">
      <c r="A25" s="115"/>
      <c r="B25" s="119"/>
      <c r="C25" s="119"/>
      <c r="D25" s="119"/>
      <c r="E25" s="119"/>
      <c r="F25" s="123"/>
      <c r="G25" s="105"/>
    </row>
    <row r="26" spans="1:93" ht="15.75" customHeight="1" x14ac:dyDescent="0.25">
      <c r="A26" s="105"/>
      <c r="B26" s="105"/>
      <c r="C26" s="105"/>
      <c r="D26" s="105"/>
      <c r="E26" s="105"/>
      <c r="F26" s="105"/>
      <c r="G26" s="105"/>
    </row>
    <row r="30" spans="1:93" ht="18" customHeight="1" x14ac:dyDescent="0.25"/>
    <row r="31" spans="1:93" ht="14.25" customHeight="1" x14ac:dyDescent="0.25"/>
    <row r="32" spans="1:93" ht="15.75" customHeight="1" x14ac:dyDescent="0.25"/>
    <row r="33" spans="7:8" ht="15.75" customHeight="1" x14ac:dyDescent="0.25"/>
    <row r="34" spans="7:8" ht="17.25" customHeight="1" x14ac:dyDescent="0.25"/>
    <row r="35" spans="7:8" ht="17.25" customHeight="1" x14ac:dyDescent="0.25"/>
    <row r="36" spans="7:8" ht="41.25" customHeight="1" x14ac:dyDescent="0.25">
      <c r="G36" s="171"/>
      <c r="H36" s="172"/>
    </row>
    <row r="37" spans="7:8" ht="30.75" customHeight="1" x14ac:dyDescent="0.25"/>
    <row r="38" spans="7:8" ht="25.5" customHeight="1" x14ac:dyDescent="0.25"/>
    <row r="39" spans="7:8" ht="28.5" customHeight="1" x14ac:dyDescent="0.25"/>
    <row r="40" spans="7:8" ht="28.5" customHeight="1" x14ac:dyDescent="0.25"/>
    <row r="41" spans="7:8" ht="79.5" customHeight="1" x14ac:dyDescent="0.25"/>
    <row r="42" spans="7:8" ht="39" customHeight="1" x14ac:dyDescent="0.25"/>
    <row r="47" spans="7:8" ht="16.5" customHeight="1" x14ac:dyDescent="0.25"/>
    <row r="48" spans="7:8" ht="16.5" customHeight="1" x14ac:dyDescent="0.25">
      <c r="G48" s="16"/>
    </row>
    <row r="49" spans="7:7" ht="15.75" customHeight="1" x14ac:dyDescent="0.25">
      <c r="G49" s="16"/>
    </row>
    <row r="50" spans="7:7" ht="17.25" customHeight="1" x14ac:dyDescent="0.25">
      <c r="G50" s="16"/>
    </row>
    <row r="51" spans="7:7" x14ac:dyDescent="0.25">
      <c r="G51" s="16"/>
    </row>
    <row r="52" spans="7:7" x14ac:dyDescent="0.25">
      <c r="G52" s="16"/>
    </row>
  </sheetData>
  <sheetProtection algorithmName="SHA-512" hashValue="ic5grYDdTSZVGn+9jCo0YJWpDf6EVmF9WDWJ2O74QCYGtnFv3BsPB4LM3mbwhrlGCOkSyvJP0TJhkzZC0FzRTA==" saltValue="u26Xw0sgdz0GeDGsiywtwQ==" spinCount="100000" sheet="1" objects="1" scenarios="1"/>
  <mergeCells count="8">
    <mergeCell ref="C24:E24"/>
    <mergeCell ref="G36:H36"/>
    <mergeCell ref="B2:F2"/>
    <mergeCell ref="B3:F3"/>
    <mergeCell ref="C20:E20"/>
    <mergeCell ref="C21:E21"/>
    <mergeCell ref="C22:E22"/>
    <mergeCell ref="C23:E23"/>
  </mergeCells>
  <pageMargins left="0.7" right="0.7" top="0.75" bottom="0.75" header="0.3" footer="0.3"/>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236"/>
  <sheetViews>
    <sheetView topLeftCell="A49" workbookViewId="0">
      <selection activeCell="O64" sqref="O64"/>
    </sheetView>
  </sheetViews>
  <sheetFormatPr defaultColWidth="9.140625" defaultRowHeight="15" x14ac:dyDescent="0.25"/>
  <cols>
    <col min="1" max="2" width="3.42578125" style="4" customWidth="1"/>
    <col min="3" max="3" width="12.28515625" style="4" customWidth="1"/>
    <col min="4" max="4" width="12.140625" style="4" customWidth="1"/>
    <col min="5" max="5" width="10.140625" style="4" customWidth="1"/>
    <col min="6" max="6" width="12.140625" style="4" customWidth="1"/>
    <col min="7" max="7" width="10.140625" style="4" customWidth="1"/>
    <col min="8" max="9" width="7.140625" style="4" customWidth="1"/>
    <col min="10" max="10" width="12.42578125" style="4" customWidth="1"/>
    <col min="11" max="11" width="12" style="4" customWidth="1"/>
    <col min="12" max="12" width="9" style="4" customWidth="1"/>
    <col min="13" max="13" width="11.140625" style="4" customWidth="1"/>
    <col min="14" max="14" width="12.7109375" style="4" customWidth="1"/>
    <col min="15" max="15" width="10.5703125" style="4" customWidth="1"/>
    <col min="16" max="16" width="64.5703125" style="4" customWidth="1"/>
    <col min="17" max="17" width="13.5703125" style="4" customWidth="1"/>
    <col min="18" max="18" width="13.85546875" style="4" customWidth="1"/>
    <col min="19" max="19" width="8.5703125" style="4" customWidth="1"/>
    <col min="20" max="20" width="65.7109375" style="4" customWidth="1"/>
    <col min="21" max="21" width="65.85546875" style="4" customWidth="1"/>
    <col min="22" max="22" width="71" style="4" customWidth="1"/>
    <col min="23" max="23" width="8" style="4" customWidth="1"/>
    <col min="24" max="24" width="10" style="4" customWidth="1"/>
    <col min="25" max="25" width="14.7109375" style="4" customWidth="1"/>
    <col min="26" max="26" width="13.5703125" style="4" customWidth="1"/>
    <col min="27" max="27" width="13.85546875" style="4" customWidth="1"/>
    <col min="28" max="28" width="20.140625" style="4" customWidth="1"/>
    <col min="29" max="16384" width="9.140625" style="4"/>
  </cols>
  <sheetData>
    <row r="1" spans="1:22" ht="106.5" thickBot="1" x14ac:dyDescent="0.3">
      <c r="A1" s="1"/>
      <c r="B1" s="1"/>
      <c r="C1" s="10" t="s">
        <v>7</v>
      </c>
      <c r="D1" s="10" t="s">
        <v>8</v>
      </c>
      <c r="E1" s="5" t="s">
        <v>0</v>
      </c>
      <c r="F1" s="5" t="s">
        <v>26</v>
      </c>
      <c r="G1" s="6" t="s">
        <v>1</v>
      </c>
      <c r="H1" s="5" t="s">
        <v>2</v>
      </c>
      <c r="I1" s="5" t="s">
        <v>3</v>
      </c>
      <c r="J1" s="6" t="s">
        <v>29</v>
      </c>
      <c r="K1" s="5" t="s">
        <v>28</v>
      </c>
      <c r="L1" s="5" t="s">
        <v>4</v>
      </c>
      <c r="M1" s="24" t="s">
        <v>61</v>
      </c>
      <c r="N1" s="24" t="s">
        <v>100</v>
      </c>
      <c r="O1" s="7" t="s">
        <v>59</v>
      </c>
      <c r="P1" s="34" t="s">
        <v>65</v>
      </c>
      <c r="Q1" s="2"/>
      <c r="R1" s="2"/>
      <c r="S1" s="2"/>
      <c r="T1" s="2"/>
      <c r="U1" s="2"/>
      <c r="V1" s="3"/>
    </row>
    <row r="2" spans="1:22" ht="63.75" customHeight="1" x14ac:dyDescent="0.25">
      <c r="A2" s="200">
        <v>1</v>
      </c>
      <c r="B2" s="201" t="s">
        <v>6</v>
      </c>
      <c r="C2" s="201">
        <v>1.095</v>
      </c>
      <c r="D2" s="201">
        <v>1.1120000000000001</v>
      </c>
      <c r="E2" s="198" t="s">
        <v>30</v>
      </c>
      <c r="F2" s="196" t="s">
        <v>33</v>
      </c>
      <c r="G2" s="196" t="s">
        <v>33</v>
      </c>
      <c r="H2" s="196" t="s">
        <v>33</v>
      </c>
      <c r="I2" s="196" t="s">
        <v>33</v>
      </c>
      <c r="J2" s="198" t="s">
        <v>30</v>
      </c>
      <c r="K2" s="27"/>
      <c r="L2" s="198" t="s">
        <v>30</v>
      </c>
      <c r="M2" s="221" t="s">
        <v>33</v>
      </c>
      <c r="N2" s="223" t="s">
        <v>30</v>
      </c>
      <c r="O2" s="221" t="s">
        <v>33</v>
      </c>
      <c r="P2" s="239" t="s">
        <v>120</v>
      </c>
    </row>
    <row r="3" spans="1:22" ht="23.25" customHeight="1" thickBot="1" x14ac:dyDescent="0.3">
      <c r="A3" s="200"/>
      <c r="B3" s="202" t="s">
        <v>6</v>
      </c>
      <c r="C3" s="202"/>
      <c r="D3" s="202"/>
      <c r="E3" s="199"/>
      <c r="F3" s="197"/>
      <c r="G3" s="197"/>
      <c r="H3" s="197"/>
      <c r="I3" s="197"/>
      <c r="J3" s="199"/>
      <c r="K3" s="28" t="s">
        <v>33</v>
      </c>
      <c r="L3" s="199"/>
      <c r="M3" s="222"/>
      <c r="N3" s="224"/>
      <c r="O3" s="222"/>
      <c r="P3" s="240"/>
    </row>
    <row r="4" spans="1:22" ht="66.75" customHeight="1" x14ac:dyDescent="0.25">
      <c r="A4" s="200">
        <v>2</v>
      </c>
      <c r="B4" s="201" t="s">
        <v>6</v>
      </c>
      <c r="C4" s="203">
        <v>1.155</v>
      </c>
      <c r="D4" s="203">
        <v>1.18</v>
      </c>
      <c r="E4" s="198" t="s">
        <v>30</v>
      </c>
      <c r="F4" s="196" t="s">
        <v>33</v>
      </c>
      <c r="G4" s="198" t="s">
        <v>30</v>
      </c>
      <c r="H4" s="198" t="s">
        <v>30</v>
      </c>
      <c r="I4" s="198" t="s">
        <v>30</v>
      </c>
      <c r="J4" s="198" t="s">
        <v>30</v>
      </c>
      <c r="K4" s="27"/>
      <c r="L4" s="198" t="s">
        <v>30</v>
      </c>
      <c r="M4" s="221" t="s">
        <v>33</v>
      </c>
      <c r="N4" s="223" t="s">
        <v>30</v>
      </c>
      <c r="O4" s="221" t="s">
        <v>33</v>
      </c>
      <c r="P4" s="239" t="s">
        <v>121</v>
      </c>
    </row>
    <row r="5" spans="1:22" ht="34.5" customHeight="1" thickBot="1" x14ac:dyDescent="0.3">
      <c r="A5" s="200"/>
      <c r="B5" s="202" t="s">
        <v>6</v>
      </c>
      <c r="C5" s="204"/>
      <c r="D5" s="204"/>
      <c r="E5" s="199"/>
      <c r="F5" s="197"/>
      <c r="G5" s="199"/>
      <c r="H5" s="199"/>
      <c r="I5" s="199"/>
      <c r="J5" s="199"/>
      <c r="K5" s="28" t="s">
        <v>33</v>
      </c>
      <c r="L5" s="199"/>
      <c r="M5" s="222"/>
      <c r="N5" s="224"/>
      <c r="O5" s="222"/>
      <c r="P5" s="240"/>
    </row>
    <row r="6" spans="1:22" ht="66.75" customHeight="1" x14ac:dyDescent="0.25">
      <c r="A6" s="200">
        <v>3</v>
      </c>
      <c r="B6" s="201" t="s">
        <v>6</v>
      </c>
      <c r="C6" s="203">
        <v>1.3220000000000001</v>
      </c>
      <c r="D6" s="203">
        <v>1.355</v>
      </c>
      <c r="E6" s="198" t="s">
        <v>30</v>
      </c>
      <c r="F6" s="196" t="s">
        <v>33</v>
      </c>
      <c r="G6" s="198" t="s">
        <v>30</v>
      </c>
      <c r="H6" s="198" t="s">
        <v>30</v>
      </c>
      <c r="I6" s="198" t="s">
        <v>30</v>
      </c>
      <c r="J6" s="198" t="s">
        <v>30</v>
      </c>
      <c r="K6" s="27"/>
      <c r="L6" s="198" t="s">
        <v>30</v>
      </c>
      <c r="M6" s="221" t="s">
        <v>33</v>
      </c>
      <c r="N6" s="223" t="s">
        <v>30</v>
      </c>
      <c r="O6" s="221" t="s">
        <v>33</v>
      </c>
      <c r="P6" s="239" t="s">
        <v>122</v>
      </c>
    </row>
    <row r="7" spans="1:22" ht="24.75" customHeight="1" thickBot="1" x14ac:dyDescent="0.3">
      <c r="A7" s="200"/>
      <c r="B7" s="202"/>
      <c r="C7" s="204"/>
      <c r="D7" s="204"/>
      <c r="E7" s="199"/>
      <c r="F7" s="197"/>
      <c r="G7" s="199"/>
      <c r="H7" s="199"/>
      <c r="I7" s="199"/>
      <c r="J7" s="199"/>
      <c r="K7" s="28" t="s">
        <v>33</v>
      </c>
      <c r="L7" s="199"/>
      <c r="M7" s="222"/>
      <c r="N7" s="224"/>
      <c r="O7" s="222"/>
      <c r="P7" s="240"/>
    </row>
    <row r="8" spans="1:22" ht="66" customHeight="1" x14ac:dyDescent="0.25">
      <c r="A8" s="200">
        <v>4</v>
      </c>
      <c r="B8" s="201" t="s">
        <v>6</v>
      </c>
      <c r="C8" s="203">
        <v>1.377</v>
      </c>
      <c r="D8" s="203">
        <v>1.399</v>
      </c>
      <c r="E8" s="198" t="s">
        <v>30</v>
      </c>
      <c r="F8" s="196" t="s">
        <v>33</v>
      </c>
      <c r="G8" s="196" t="s">
        <v>33</v>
      </c>
      <c r="H8" s="198" t="s">
        <v>30</v>
      </c>
      <c r="I8" s="198" t="s">
        <v>30</v>
      </c>
      <c r="J8" s="198" t="s">
        <v>30</v>
      </c>
      <c r="K8" s="27"/>
      <c r="L8" s="198" t="s">
        <v>30</v>
      </c>
      <c r="M8" s="221" t="s">
        <v>33</v>
      </c>
      <c r="N8" s="223" t="s">
        <v>30</v>
      </c>
      <c r="O8" s="221" t="s">
        <v>33</v>
      </c>
      <c r="P8" s="239" t="s">
        <v>122</v>
      </c>
    </row>
    <row r="9" spans="1:22" ht="27.75" customHeight="1" thickBot="1" x14ac:dyDescent="0.3">
      <c r="A9" s="200"/>
      <c r="B9" s="202"/>
      <c r="C9" s="204"/>
      <c r="D9" s="204"/>
      <c r="E9" s="199"/>
      <c r="F9" s="197"/>
      <c r="G9" s="197"/>
      <c r="H9" s="199"/>
      <c r="I9" s="199"/>
      <c r="J9" s="199"/>
      <c r="K9" s="28" t="s">
        <v>33</v>
      </c>
      <c r="L9" s="199"/>
      <c r="M9" s="222"/>
      <c r="N9" s="224"/>
      <c r="O9" s="222"/>
      <c r="P9" s="240"/>
    </row>
    <row r="10" spans="1:22" ht="64.5" customHeight="1" x14ac:dyDescent="0.25">
      <c r="A10" s="200">
        <v>5</v>
      </c>
      <c r="B10" s="201" t="s">
        <v>6</v>
      </c>
      <c r="C10" s="203">
        <v>1.649</v>
      </c>
      <c r="D10" s="203">
        <v>1.68</v>
      </c>
      <c r="E10" s="198" t="s">
        <v>30</v>
      </c>
      <c r="F10" s="196" t="s">
        <v>33</v>
      </c>
      <c r="G10" s="196" t="s">
        <v>33</v>
      </c>
      <c r="H10" s="196" t="s">
        <v>33</v>
      </c>
      <c r="I10" s="198" t="s">
        <v>30</v>
      </c>
      <c r="J10" s="198" t="s">
        <v>30</v>
      </c>
      <c r="K10" s="27"/>
      <c r="L10" s="198" t="s">
        <v>30</v>
      </c>
      <c r="M10" s="221" t="s">
        <v>33</v>
      </c>
      <c r="N10" s="223" t="s">
        <v>30</v>
      </c>
      <c r="O10" s="221" t="s">
        <v>33</v>
      </c>
      <c r="P10" s="239" t="s">
        <v>122</v>
      </c>
    </row>
    <row r="11" spans="1:22" ht="22.5" customHeight="1" thickBot="1" x14ac:dyDescent="0.3">
      <c r="A11" s="200"/>
      <c r="B11" s="202"/>
      <c r="C11" s="204"/>
      <c r="D11" s="204"/>
      <c r="E11" s="199"/>
      <c r="F11" s="197"/>
      <c r="G11" s="197"/>
      <c r="H11" s="197"/>
      <c r="I11" s="199"/>
      <c r="J11" s="199"/>
      <c r="K11" s="28" t="s">
        <v>33</v>
      </c>
      <c r="L11" s="199"/>
      <c r="M11" s="222"/>
      <c r="N11" s="224"/>
      <c r="O11" s="222"/>
      <c r="P11" s="240"/>
    </row>
    <row r="12" spans="1:22" ht="66.75" customHeight="1" x14ac:dyDescent="0.25">
      <c r="A12" s="200">
        <v>6</v>
      </c>
      <c r="B12" s="201" t="s">
        <v>6</v>
      </c>
      <c r="C12" s="203">
        <v>1.7270000000000001</v>
      </c>
      <c r="D12" s="203">
        <v>1.756</v>
      </c>
      <c r="E12" s="198" t="s">
        <v>30</v>
      </c>
      <c r="F12" s="196" t="s">
        <v>33</v>
      </c>
      <c r="G12" s="196" t="s">
        <v>33</v>
      </c>
      <c r="H12" s="196" t="s">
        <v>33</v>
      </c>
      <c r="I12" s="196" t="s">
        <v>33</v>
      </c>
      <c r="J12" s="198" t="s">
        <v>30</v>
      </c>
      <c r="K12" s="27"/>
      <c r="L12" s="198" t="s">
        <v>30</v>
      </c>
      <c r="M12" s="221" t="s">
        <v>33</v>
      </c>
      <c r="N12" s="223" t="s">
        <v>30</v>
      </c>
      <c r="O12" s="221" t="s">
        <v>33</v>
      </c>
      <c r="P12" s="239" t="s">
        <v>120</v>
      </c>
    </row>
    <row r="13" spans="1:22" ht="18" customHeight="1" thickBot="1" x14ac:dyDescent="0.3">
      <c r="A13" s="200"/>
      <c r="B13" s="202"/>
      <c r="C13" s="204"/>
      <c r="D13" s="204"/>
      <c r="E13" s="199"/>
      <c r="F13" s="197"/>
      <c r="G13" s="197"/>
      <c r="H13" s="197"/>
      <c r="I13" s="197"/>
      <c r="J13" s="199"/>
      <c r="K13" s="28" t="s">
        <v>33</v>
      </c>
      <c r="L13" s="199"/>
      <c r="M13" s="222"/>
      <c r="N13" s="224"/>
      <c r="O13" s="222"/>
      <c r="P13" s="240"/>
    </row>
    <row r="14" spans="1:22" ht="66.75" customHeight="1" x14ac:dyDescent="0.25">
      <c r="A14" s="200">
        <v>7</v>
      </c>
      <c r="B14" s="201" t="s">
        <v>6</v>
      </c>
      <c r="C14" s="203">
        <v>1.788</v>
      </c>
      <c r="D14" s="203">
        <v>1.804</v>
      </c>
      <c r="E14" s="198" t="s">
        <v>30</v>
      </c>
      <c r="F14" s="196" t="s">
        <v>33</v>
      </c>
      <c r="G14" s="196" t="s">
        <v>33</v>
      </c>
      <c r="H14" s="198" t="s">
        <v>30</v>
      </c>
      <c r="I14" s="198" t="s">
        <v>30</v>
      </c>
      <c r="J14" s="205" t="s">
        <v>30</v>
      </c>
      <c r="K14" s="207" t="s">
        <v>33</v>
      </c>
      <c r="L14" s="198" t="s">
        <v>30</v>
      </c>
      <c r="M14" s="221" t="s">
        <v>33</v>
      </c>
      <c r="N14" s="223" t="s">
        <v>30</v>
      </c>
      <c r="O14" s="221" t="s">
        <v>33</v>
      </c>
      <c r="P14" s="239" t="s">
        <v>122</v>
      </c>
    </row>
    <row r="15" spans="1:22" ht="19.5" customHeight="1" thickBot="1" x14ac:dyDescent="0.3">
      <c r="A15" s="200"/>
      <c r="B15" s="202"/>
      <c r="C15" s="204"/>
      <c r="D15" s="204"/>
      <c r="E15" s="199"/>
      <c r="F15" s="197"/>
      <c r="G15" s="197"/>
      <c r="H15" s="199"/>
      <c r="I15" s="199"/>
      <c r="J15" s="206"/>
      <c r="K15" s="208"/>
      <c r="L15" s="199"/>
      <c r="M15" s="222"/>
      <c r="N15" s="224"/>
      <c r="O15" s="222"/>
      <c r="P15" s="240"/>
    </row>
    <row r="16" spans="1:22" ht="8.25" customHeight="1" x14ac:dyDescent="0.25">
      <c r="A16" s="26"/>
      <c r="B16" s="201" t="s">
        <v>6</v>
      </c>
      <c r="C16" s="203">
        <v>1.827</v>
      </c>
      <c r="D16" s="203">
        <v>1.8280000000000001</v>
      </c>
      <c r="E16" s="198" t="s">
        <v>30</v>
      </c>
      <c r="F16" s="196" t="s">
        <v>33</v>
      </c>
      <c r="G16" s="196" t="s">
        <v>33</v>
      </c>
      <c r="H16" s="196" t="s">
        <v>33</v>
      </c>
      <c r="I16" s="196" t="s">
        <v>33</v>
      </c>
      <c r="J16" s="207" t="s">
        <v>33</v>
      </c>
      <c r="K16" s="207" t="s">
        <v>33</v>
      </c>
      <c r="L16" s="196" t="s">
        <v>33</v>
      </c>
      <c r="M16" s="221" t="s">
        <v>33</v>
      </c>
      <c r="N16" s="221" t="s">
        <v>33</v>
      </c>
      <c r="O16" s="221" t="s">
        <v>33</v>
      </c>
      <c r="P16" s="239" t="s">
        <v>57</v>
      </c>
    </row>
    <row r="17" spans="1:16" ht="18" customHeight="1" thickBot="1" x14ac:dyDescent="0.3">
      <c r="A17" s="26">
        <v>8</v>
      </c>
      <c r="B17" s="202"/>
      <c r="C17" s="204"/>
      <c r="D17" s="204"/>
      <c r="E17" s="199"/>
      <c r="F17" s="197"/>
      <c r="G17" s="197"/>
      <c r="H17" s="197"/>
      <c r="I17" s="197"/>
      <c r="J17" s="208"/>
      <c r="K17" s="208"/>
      <c r="L17" s="197"/>
      <c r="M17" s="222"/>
      <c r="N17" s="222"/>
      <c r="O17" s="222"/>
      <c r="P17" s="240"/>
    </row>
    <row r="18" spans="1:16" ht="39.75" customHeight="1" x14ac:dyDescent="0.25">
      <c r="A18" s="200">
        <v>9</v>
      </c>
      <c r="B18" s="201" t="s">
        <v>6</v>
      </c>
      <c r="C18" s="203">
        <v>1.9650000000000001</v>
      </c>
      <c r="D18" s="203">
        <v>2.0129999999999999</v>
      </c>
      <c r="E18" s="198" t="s">
        <v>30</v>
      </c>
      <c r="F18" s="196" t="s">
        <v>33</v>
      </c>
      <c r="G18" s="196" t="s">
        <v>33</v>
      </c>
      <c r="H18" s="198" t="s">
        <v>30</v>
      </c>
      <c r="I18" s="196" t="s">
        <v>33</v>
      </c>
      <c r="J18" s="205" t="s">
        <v>30</v>
      </c>
      <c r="K18" s="207" t="s">
        <v>33</v>
      </c>
      <c r="L18" s="198" t="s">
        <v>30</v>
      </c>
      <c r="M18" s="221" t="s">
        <v>33</v>
      </c>
      <c r="N18" s="223" t="s">
        <v>30</v>
      </c>
      <c r="O18" s="221" t="s">
        <v>33</v>
      </c>
      <c r="P18" s="239" t="s">
        <v>122</v>
      </c>
    </row>
    <row r="19" spans="1:16" ht="54.75" customHeight="1" thickBot="1" x14ac:dyDescent="0.3">
      <c r="A19" s="200"/>
      <c r="B19" s="202"/>
      <c r="C19" s="204"/>
      <c r="D19" s="204"/>
      <c r="E19" s="199"/>
      <c r="F19" s="197"/>
      <c r="G19" s="197"/>
      <c r="H19" s="199"/>
      <c r="I19" s="197"/>
      <c r="J19" s="206"/>
      <c r="K19" s="208"/>
      <c r="L19" s="199"/>
      <c r="M19" s="222"/>
      <c r="N19" s="224"/>
      <c r="O19" s="222"/>
      <c r="P19" s="240"/>
    </row>
    <row r="20" spans="1:16" ht="64.5" customHeight="1" x14ac:dyDescent="0.25">
      <c r="A20" s="200">
        <v>10</v>
      </c>
      <c r="B20" s="217" t="s">
        <v>6</v>
      </c>
      <c r="C20" s="219">
        <v>2.032</v>
      </c>
      <c r="D20" s="219">
        <v>2.0499999999999998</v>
      </c>
      <c r="E20" s="211" t="s">
        <v>30</v>
      </c>
      <c r="F20" s="209" t="s">
        <v>33</v>
      </c>
      <c r="G20" s="209" t="s">
        <v>33</v>
      </c>
      <c r="H20" s="211" t="s">
        <v>30</v>
      </c>
      <c r="I20" s="209" t="s">
        <v>33</v>
      </c>
      <c r="J20" s="213" t="s">
        <v>30</v>
      </c>
      <c r="K20" s="215" t="s">
        <v>33</v>
      </c>
      <c r="L20" s="211" t="s">
        <v>30</v>
      </c>
      <c r="M20" s="229" t="s">
        <v>33</v>
      </c>
      <c r="N20" s="223" t="s">
        <v>30</v>
      </c>
      <c r="O20" s="221" t="s">
        <v>33</v>
      </c>
      <c r="P20" s="239" t="s">
        <v>122</v>
      </c>
    </row>
    <row r="21" spans="1:16" s="17" customFormat="1" ht="28.5" customHeight="1" thickBot="1" x14ac:dyDescent="0.3">
      <c r="A21" s="200"/>
      <c r="B21" s="218"/>
      <c r="C21" s="220"/>
      <c r="D21" s="220"/>
      <c r="E21" s="212"/>
      <c r="F21" s="210"/>
      <c r="G21" s="210"/>
      <c r="H21" s="212"/>
      <c r="I21" s="210"/>
      <c r="J21" s="214"/>
      <c r="K21" s="216"/>
      <c r="L21" s="212"/>
      <c r="M21" s="230"/>
      <c r="N21" s="224"/>
      <c r="O21" s="222"/>
      <c r="P21" s="240"/>
    </row>
    <row r="22" spans="1:16" s="17" customFormat="1" ht="64.5" customHeight="1" x14ac:dyDescent="0.25">
      <c r="A22" s="200">
        <v>11</v>
      </c>
      <c r="B22" s="217" t="s">
        <v>6</v>
      </c>
      <c r="C22" s="219">
        <v>2.2250000000000001</v>
      </c>
      <c r="D22" s="219">
        <v>2.2549999999999999</v>
      </c>
      <c r="E22" s="211" t="s">
        <v>30</v>
      </c>
      <c r="F22" s="209" t="s">
        <v>33</v>
      </c>
      <c r="G22" s="209" t="s">
        <v>33</v>
      </c>
      <c r="H22" s="211" t="s">
        <v>30</v>
      </c>
      <c r="I22" s="209" t="s">
        <v>33</v>
      </c>
      <c r="J22" s="213" t="s">
        <v>30</v>
      </c>
      <c r="K22" s="215" t="s">
        <v>33</v>
      </c>
      <c r="L22" s="211" t="s">
        <v>30</v>
      </c>
      <c r="M22" s="229" t="s">
        <v>33</v>
      </c>
      <c r="N22" s="223" t="s">
        <v>30</v>
      </c>
      <c r="O22" s="221" t="s">
        <v>33</v>
      </c>
      <c r="P22" s="239" t="s">
        <v>122</v>
      </c>
    </row>
    <row r="23" spans="1:16" ht="23.25" customHeight="1" thickBot="1" x14ac:dyDescent="0.3">
      <c r="A23" s="200"/>
      <c r="B23" s="218"/>
      <c r="C23" s="220"/>
      <c r="D23" s="220"/>
      <c r="E23" s="212"/>
      <c r="F23" s="210"/>
      <c r="G23" s="210"/>
      <c r="H23" s="212"/>
      <c r="I23" s="210"/>
      <c r="J23" s="214"/>
      <c r="K23" s="216"/>
      <c r="L23" s="212"/>
      <c r="M23" s="230"/>
      <c r="N23" s="224"/>
      <c r="O23" s="222"/>
      <c r="P23" s="240"/>
    </row>
    <row r="24" spans="1:16" ht="65.25" customHeight="1" x14ac:dyDescent="0.25">
      <c r="A24" s="200">
        <v>12</v>
      </c>
      <c r="B24" s="217" t="s">
        <v>6</v>
      </c>
      <c r="C24" s="219">
        <v>2.2730000000000001</v>
      </c>
      <c r="D24" s="219">
        <v>2.2909999999999999</v>
      </c>
      <c r="E24" s="211" t="s">
        <v>30</v>
      </c>
      <c r="F24" s="209" t="s">
        <v>33</v>
      </c>
      <c r="G24" s="209" t="s">
        <v>33</v>
      </c>
      <c r="H24" s="211" t="s">
        <v>30</v>
      </c>
      <c r="I24" s="209" t="s">
        <v>33</v>
      </c>
      <c r="J24" s="205" t="s">
        <v>30</v>
      </c>
      <c r="K24" s="31"/>
      <c r="L24" s="211" t="s">
        <v>30</v>
      </c>
      <c r="M24" s="229" t="s">
        <v>33</v>
      </c>
      <c r="N24" s="223" t="s">
        <v>30</v>
      </c>
      <c r="O24" s="221" t="s">
        <v>33</v>
      </c>
      <c r="P24" s="239" t="s">
        <v>122</v>
      </c>
    </row>
    <row r="25" spans="1:16" ht="25.5" customHeight="1" thickBot="1" x14ac:dyDescent="0.3">
      <c r="A25" s="200"/>
      <c r="B25" s="218"/>
      <c r="C25" s="220"/>
      <c r="D25" s="220"/>
      <c r="E25" s="212"/>
      <c r="F25" s="210"/>
      <c r="G25" s="210"/>
      <c r="H25" s="212"/>
      <c r="I25" s="210"/>
      <c r="J25" s="206"/>
      <c r="K25" s="32" t="s">
        <v>33</v>
      </c>
      <c r="L25" s="212"/>
      <c r="M25" s="230"/>
      <c r="N25" s="224"/>
      <c r="O25" s="222"/>
      <c r="P25" s="240"/>
    </row>
    <row r="26" spans="1:16" ht="67.5" customHeight="1" x14ac:dyDescent="0.25">
      <c r="A26" s="200">
        <v>13</v>
      </c>
      <c r="B26" s="217" t="s">
        <v>6</v>
      </c>
      <c r="C26" s="219">
        <v>2.5779999999999998</v>
      </c>
      <c r="D26" s="219">
        <v>2.6120000000000001</v>
      </c>
      <c r="E26" s="211" t="s">
        <v>30</v>
      </c>
      <c r="F26" s="209" t="s">
        <v>33</v>
      </c>
      <c r="G26" s="209" t="s">
        <v>33</v>
      </c>
      <c r="H26" s="211" t="s">
        <v>30</v>
      </c>
      <c r="I26" s="211" t="s">
        <v>30</v>
      </c>
      <c r="J26" s="205" t="s">
        <v>30</v>
      </c>
      <c r="K26" s="31"/>
      <c r="L26" s="211" t="s">
        <v>30</v>
      </c>
      <c r="M26" s="229" t="s">
        <v>33</v>
      </c>
      <c r="N26" s="223" t="s">
        <v>30</v>
      </c>
      <c r="O26" s="221" t="s">
        <v>33</v>
      </c>
      <c r="P26" s="239" t="s">
        <v>122</v>
      </c>
    </row>
    <row r="27" spans="1:16" ht="28.5" customHeight="1" thickBot="1" x14ac:dyDescent="0.3">
      <c r="A27" s="200"/>
      <c r="B27" s="218"/>
      <c r="C27" s="220"/>
      <c r="D27" s="220"/>
      <c r="E27" s="212"/>
      <c r="F27" s="210"/>
      <c r="G27" s="210"/>
      <c r="H27" s="212"/>
      <c r="I27" s="212"/>
      <c r="J27" s="206"/>
      <c r="K27" s="32" t="s">
        <v>33</v>
      </c>
      <c r="L27" s="212"/>
      <c r="M27" s="230"/>
      <c r="N27" s="224"/>
      <c r="O27" s="222"/>
      <c r="P27" s="240"/>
    </row>
    <row r="28" spans="1:16" ht="65.25" customHeight="1" x14ac:dyDescent="0.25">
      <c r="A28" s="200">
        <v>14</v>
      </c>
      <c r="B28" s="217" t="s">
        <v>6</v>
      </c>
      <c r="C28" s="219">
        <v>2.7810000000000001</v>
      </c>
      <c r="D28" s="219">
        <v>2.8</v>
      </c>
      <c r="E28" s="198" t="s">
        <v>30</v>
      </c>
      <c r="F28" s="209" t="s">
        <v>33</v>
      </c>
      <c r="G28" s="209" t="s">
        <v>33</v>
      </c>
      <c r="H28" s="211" t="s">
        <v>30</v>
      </c>
      <c r="I28" s="209" t="s">
        <v>33</v>
      </c>
      <c r="J28" s="207" t="s">
        <v>33</v>
      </c>
      <c r="K28" s="205" t="s">
        <v>30</v>
      </c>
      <c r="L28" s="209" t="s">
        <v>33</v>
      </c>
      <c r="M28" s="229" t="s">
        <v>33</v>
      </c>
      <c r="N28" s="223" t="s">
        <v>30</v>
      </c>
      <c r="O28" s="221" t="s">
        <v>33</v>
      </c>
      <c r="P28" s="239" t="s">
        <v>123</v>
      </c>
    </row>
    <row r="29" spans="1:16" ht="27" customHeight="1" thickBot="1" x14ac:dyDescent="0.3">
      <c r="A29" s="200"/>
      <c r="B29" s="218"/>
      <c r="C29" s="220"/>
      <c r="D29" s="220"/>
      <c r="E29" s="199"/>
      <c r="F29" s="210"/>
      <c r="G29" s="210"/>
      <c r="H29" s="212"/>
      <c r="I29" s="210"/>
      <c r="J29" s="208"/>
      <c r="K29" s="206"/>
      <c r="L29" s="210"/>
      <c r="M29" s="230"/>
      <c r="N29" s="224"/>
      <c r="O29" s="222"/>
      <c r="P29" s="240"/>
    </row>
    <row r="30" spans="1:16" ht="65.25" customHeight="1" x14ac:dyDescent="0.25">
      <c r="A30" s="200">
        <v>15</v>
      </c>
      <c r="B30" s="217" t="s">
        <v>6</v>
      </c>
      <c r="C30" s="219">
        <v>2.9820000000000002</v>
      </c>
      <c r="D30" s="219">
        <v>3.0019999999999998</v>
      </c>
      <c r="E30" s="198" t="s">
        <v>30</v>
      </c>
      <c r="F30" s="209" t="s">
        <v>33</v>
      </c>
      <c r="G30" s="209" t="s">
        <v>33</v>
      </c>
      <c r="H30" s="209" t="s">
        <v>33</v>
      </c>
      <c r="I30" s="209" t="s">
        <v>33</v>
      </c>
      <c r="J30" s="207" t="s">
        <v>33</v>
      </c>
      <c r="K30" s="205" t="s">
        <v>30</v>
      </c>
      <c r="L30" s="211" t="s">
        <v>30</v>
      </c>
      <c r="M30" s="29"/>
      <c r="N30" s="223" t="s">
        <v>30</v>
      </c>
      <c r="O30" s="221" t="s">
        <v>33</v>
      </c>
      <c r="P30" s="239" t="s">
        <v>124</v>
      </c>
    </row>
    <row r="31" spans="1:16" ht="30.75" customHeight="1" thickBot="1" x14ac:dyDescent="0.3">
      <c r="A31" s="200"/>
      <c r="B31" s="218"/>
      <c r="C31" s="220"/>
      <c r="D31" s="220"/>
      <c r="E31" s="199"/>
      <c r="F31" s="210"/>
      <c r="G31" s="210"/>
      <c r="H31" s="210"/>
      <c r="I31" s="210"/>
      <c r="J31" s="208"/>
      <c r="K31" s="206"/>
      <c r="L31" s="212"/>
      <c r="M31" s="30" t="s">
        <v>33</v>
      </c>
      <c r="N31" s="224"/>
      <c r="O31" s="222"/>
      <c r="P31" s="240"/>
    </row>
    <row r="32" spans="1:16" ht="66" customHeight="1" x14ac:dyDescent="0.25">
      <c r="A32" s="200">
        <v>16</v>
      </c>
      <c r="B32" s="217" t="s">
        <v>6</v>
      </c>
      <c r="C32" s="219">
        <v>3.1579999999999999</v>
      </c>
      <c r="D32" s="219">
        <v>3.1840000000000002</v>
      </c>
      <c r="E32" s="196" t="s">
        <v>33</v>
      </c>
      <c r="F32" s="211" t="s">
        <v>30</v>
      </c>
      <c r="G32" s="209" t="s">
        <v>33</v>
      </c>
      <c r="H32" s="211" t="s">
        <v>30</v>
      </c>
      <c r="I32" s="209" t="s">
        <v>33</v>
      </c>
      <c r="J32" s="205" t="s">
        <v>30</v>
      </c>
      <c r="K32" s="207" t="s">
        <v>33</v>
      </c>
      <c r="L32" s="211" t="s">
        <v>30</v>
      </c>
      <c r="M32" s="29"/>
      <c r="N32" s="223" t="s">
        <v>30</v>
      </c>
      <c r="O32" s="221" t="s">
        <v>33</v>
      </c>
      <c r="P32" s="239" t="s">
        <v>125</v>
      </c>
    </row>
    <row r="33" spans="1:16" s="17" customFormat="1" ht="32.25" customHeight="1" thickBot="1" x14ac:dyDescent="0.3">
      <c r="A33" s="200"/>
      <c r="B33" s="218"/>
      <c r="C33" s="220"/>
      <c r="D33" s="220"/>
      <c r="E33" s="197"/>
      <c r="F33" s="212"/>
      <c r="G33" s="210"/>
      <c r="H33" s="212"/>
      <c r="I33" s="210"/>
      <c r="J33" s="206"/>
      <c r="K33" s="208"/>
      <c r="L33" s="212"/>
      <c r="M33" s="30" t="s">
        <v>33</v>
      </c>
      <c r="N33" s="224"/>
      <c r="O33" s="222"/>
      <c r="P33" s="240"/>
    </row>
    <row r="34" spans="1:16" s="17" customFormat="1" ht="63.75" customHeight="1" x14ac:dyDescent="0.25">
      <c r="A34" s="200">
        <v>17</v>
      </c>
      <c r="B34" s="217" t="s">
        <v>6</v>
      </c>
      <c r="C34" s="219">
        <v>3.3210000000000002</v>
      </c>
      <c r="D34" s="219">
        <v>3.3359999999999999</v>
      </c>
      <c r="E34" s="198" t="s">
        <v>30</v>
      </c>
      <c r="F34" s="209" t="s">
        <v>33</v>
      </c>
      <c r="G34" s="211" t="s">
        <v>30</v>
      </c>
      <c r="H34" s="211" t="s">
        <v>30</v>
      </c>
      <c r="I34" s="209" t="s">
        <v>33</v>
      </c>
      <c r="J34" s="205" t="s">
        <v>30</v>
      </c>
      <c r="K34" s="31"/>
      <c r="L34" s="211" t="s">
        <v>30</v>
      </c>
      <c r="M34" s="29"/>
      <c r="N34" s="223" t="s">
        <v>30</v>
      </c>
      <c r="O34" s="221" t="s">
        <v>33</v>
      </c>
      <c r="P34" s="239" t="s">
        <v>126</v>
      </c>
    </row>
    <row r="35" spans="1:16" ht="39" customHeight="1" thickBot="1" x14ac:dyDescent="0.3">
      <c r="A35" s="200"/>
      <c r="B35" s="218"/>
      <c r="C35" s="220"/>
      <c r="D35" s="220"/>
      <c r="E35" s="199"/>
      <c r="F35" s="210"/>
      <c r="G35" s="212"/>
      <c r="H35" s="212"/>
      <c r="I35" s="210"/>
      <c r="J35" s="206"/>
      <c r="K35" s="32" t="s">
        <v>33</v>
      </c>
      <c r="L35" s="212"/>
      <c r="M35" s="30" t="s">
        <v>33</v>
      </c>
      <c r="N35" s="224"/>
      <c r="O35" s="222"/>
      <c r="P35" s="240"/>
    </row>
    <row r="36" spans="1:16" ht="63" customHeight="1" x14ac:dyDescent="0.25">
      <c r="A36" s="200">
        <v>18</v>
      </c>
      <c r="B36" s="217" t="s">
        <v>6</v>
      </c>
      <c r="C36" s="219">
        <v>3.39</v>
      </c>
      <c r="D36" s="219">
        <v>3.41</v>
      </c>
      <c r="E36" s="196" t="s">
        <v>33</v>
      </c>
      <c r="F36" s="209" t="s">
        <v>33</v>
      </c>
      <c r="G36" s="209" t="s">
        <v>33</v>
      </c>
      <c r="H36" s="211" t="s">
        <v>30</v>
      </c>
      <c r="I36" s="209" t="s">
        <v>33</v>
      </c>
      <c r="J36" s="215" t="s">
        <v>33</v>
      </c>
      <c r="K36" s="205" t="s">
        <v>30</v>
      </c>
      <c r="L36" s="211" t="s">
        <v>30</v>
      </c>
      <c r="M36" s="29"/>
      <c r="N36" s="223" t="s">
        <v>30</v>
      </c>
      <c r="O36" s="221" t="s">
        <v>33</v>
      </c>
      <c r="P36" s="239" t="s">
        <v>127</v>
      </c>
    </row>
    <row r="37" spans="1:16" ht="26.25" customHeight="1" thickBot="1" x14ac:dyDescent="0.3">
      <c r="A37" s="200"/>
      <c r="B37" s="218"/>
      <c r="C37" s="220"/>
      <c r="D37" s="220"/>
      <c r="E37" s="197"/>
      <c r="F37" s="210"/>
      <c r="G37" s="210"/>
      <c r="H37" s="212"/>
      <c r="I37" s="210"/>
      <c r="J37" s="216"/>
      <c r="K37" s="206"/>
      <c r="L37" s="212"/>
      <c r="M37" s="30" t="s">
        <v>33</v>
      </c>
      <c r="N37" s="224"/>
      <c r="O37" s="222"/>
      <c r="P37" s="240"/>
    </row>
    <row r="38" spans="1:16" ht="65.25" customHeight="1" x14ac:dyDescent="0.25">
      <c r="A38" s="200">
        <v>19</v>
      </c>
      <c r="B38" s="217" t="s">
        <v>6</v>
      </c>
      <c r="C38" s="219">
        <v>3.4710000000000001</v>
      </c>
      <c r="D38" s="219">
        <v>3.4860000000000002</v>
      </c>
      <c r="E38" s="244" t="s">
        <v>30</v>
      </c>
      <c r="F38" s="241" t="s">
        <v>33</v>
      </c>
      <c r="G38" s="237" t="s">
        <v>30</v>
      </c>
      <c r="H38" s="237" t="s">
        <v>30</v>
      </c>
      <c r="I38" s="237" t="s">
        <v>30</v>
      </c>
      <c r="J38" s="238" t="s">
        <v>30</v>
      </c>
      <c r="K38" s="207" t="s">
        <v>33</v>
      </c>
      <c r="L38" s="237" t="s">
        <v>30</v>
      </c>
      <c r="M38" s="19"/>
      <c r="N38" s="242" t="s">
        <v>30</v>
      </c>
      <c r="O38" s="221" t="s">
        <v>33</v>
      </c>
      <c r="P38" s="239" t="s">
        <v>126</v>
      </c>
    </row>
    <row r="39" spans="1:16" s="17" customFormat="1" ht="34.5" customHeight="1" thickBot="1" x14ac:dyDescent="0.3">
      <c r="A39" s="200"/>
      <c r="B39" s="218"/>
      <c r="C39" s="220"/>
      <c r="D39" s="220"/>
      <c r="E39" s="199"/>
      <c r="F39" s="210"/>
      <c r="G39" s="212"/>
      <c r="H39" s="212"/>
      <c r="I39" s="212"/>
      <c r="J39" s="206"/>
      <c r="K39" s="208"/>
      <c r="L39" s="212"/>
      <c r="M39" s="30" t="s">
        <v>33</v>
      </c>
      <c r="N39" s="224"/>
      <c r="O39" s="222"/>
      <c r="P39" s="240"/>
    </row>
    <row r="40" spans="1:16" s="17" customFormat="1" ht="23.25" customHeight="1" x14ac:dyDescent="0.25">
      <c r="A40" s="33"/>
      <c r="B40" s="217" t="s">
        <v>6</v>
      </c>
      <c r="C40" s="219">
        <v>3.5070000000000001</v>
      </c>
      <c r="D40" s="219">
        <v>3.5139999999999998</v>
      </c>
      <c r="E40" s="244" t="s">
        <v>30</v>
      </c>
      <c r="F40" s="241" t="s">
        <v>33</v>
      </c>
      <c r="G40" s="237" t="s">
        <v>30</v>
      </c>
      <c r="H40" s="237" t="s">
        <v>30</v>
      </c>
      <c r="I40" s="241" t="s">
        <v>33</v>
      </c>
      <c r="J40" s="245" t="s">
        <v>33</v>
      </c>
      <c r="K40" s="207" t="s">
        <v>33</v>
      </c>
      <c r="L40" s="241" t="s">
        <v>33</v>
      </c>
      <c r="M40" s="19"/>
      <c r="N40" s="246" t="s">
        <v>33</v>
      </c>
      <c r="O40" s="223" t="s">
        <v>30</v>
      </c>
      <c r="P40" s="239" t="s">
        <v>134</v>
      </c>
    </row>
    <row r="41" spans="1:16" s="17" customFormat="1" ht="20.25" customHeight="1" thickBot="1" x14ac:dyDescent="0.3">
      <c r="A41" s="33">
        <v>20</v>
      </c>
      <c r="B41" s="218"/>
      <c r="C41" s="220"/>
      <c r="D41" s="220"/>
      <c r="E41" s="199"/>
      <c r="F41" s="210"/>
      <c r="G41" s="212"/>
      <c r="H41" s="212"/>
      <c r="I41" s="210"/>
      <c r="J41" s="208"/>
      <c r="K41" s="208"/>
      <c r="L41" s="210"/>
      <c r="M41" s="30" t="s">
        <v>33</v>
      </c>
      <c r="N41" s="222"/>
      <c r="O41" s="224"/>
      <c r="P41" s="240"/>
    </row>
    <row r="42" spans="1:16" s="17" customFormat="1" ht="21" customHeight="1" x14ac:dyDescent="0.25">
      <c r="A42" s="33"/>
      <c r="B42" s="217" t="s">
        <v>6</v>
      </c>
      <c r="C42" s="219">
        <v>3.536</v>
      </c>
      <c r="D42" s="219">
        <v>3.5550000000000002</v>
      </c>
      <c r="E42" s="244" t="s">
        <v>30</v>
      </c>
      <c r="F42" s="241" t="s">
        <v>33</v>
      </c>
      <c r="G42" s="241" t="s">
        <v>33</v>
      </c>
      <c r="H42" s="237" t="s">
        <v>30</v>
      </c>
      <c r="I42" s="237" t="s">
        <v>30</v>
      </c>
      <c r="J42" s="245" t="s">
        <v>33</v>
      </c>
      <c r="K42" s="205" t="s">
        <v>30</v>
      </c>
      <c r="L42" s="237" t="s">
        <v>30</v>
      </c>
      <c r="M42" s="19"/>
      <c r="N42" s="242" t="s">
        <v>30</v>
      </c>
      <c r="O42" s="221" t="s">
        <v>33</v>
      </c>
      <c r="P42" s="239" t="s">
        <v>128</v>
      </c>
    </row>
    <row r="43" spans="1:16" s="17" customFormat="1" ht="92.25" customHeight="1" thickBot="1" x14ac:dyDescent="0.3">
      <c r="A43" s="33">
        <v>21</v>
      </c>
      <c r="B43" s="218"/>
      <c r="C43" s="220"/>
      <c r="D43" s="220"/>
      <c r="E43" s="199"/>
      <c r="F43" s="210"/>
      <c r="G43" s="210"/>
      <c r="H43" s="212"/>
      <c r="I43" s="212"/>
      <c r="J43" s="208"/>
      <c r="K43" s="206"/>
      <c r="L43" s="212"/>
      <c r="M43" s="30" t="s">
        <v>33</v>
      </c>
      <c r="N43" s="224"/>
      <c r="O43" s="222"/>
      <c r="P43" s="240"/>
    </row>
    <row r="44" spans="1:16" s="17" customFormat="1" ht="10.5" customHeight="1" x14ac:dyDescent="0.25">
      <c r="A44" s="33"/>
      <c r="B44" s="217" t="s">
        <v>6</v>
      </c>
      <c r="C44" s="219">
        <v>3.57</v>
      </c>
      <c r="D44" s="219">
        <v>3.5710000000000002</v>
      </c>
      <c r="E44" s="198" t="s">
        <v>30</v>
      </c>
      <c r="F44" s="196" t="s">
        <v>33</v>
      </c>
      <c r="G44" s="196" t="s">
        <v>33</v>
      </c>
      <c r="H44" s="196" t="s">
        <v>33</v>
      </c>
      <c r="I44" s="196" t="s">
        <v>33</v>
      </c>
      <c r="J44" s="207" t="s">
        <v>33</v>
      </c>
      <c r="K44" s="207" t="s">
        <v>33</v>
      </c>
      <c r="L44" s="196" t="s">
        <v>33</v>
      </c>
      <c r="M44" s="221" t="s">
        <v>33</v>
      </c>
      <c r="N44" s="221" t="s">
        <v>33</v>
      </c>
      <c r="O44" s="221" t="s">
        <v>33</v>
      </c>
      <c r="P44" s="239" t="s">
        <v>58</v>
      </c>
    </row>
    <row r="45" spans="1:16" s="17" customFormat="1" ht="13.5" customHeight="1" thickBot="1" x14ac:dyDescent="0.3">
      <c r="A45" s="33">
        <v>22</v>
      </c>
      <c r="B45" s="218"/>
      <c r="C45" s="220"/>
      <c r="D45" s="220"/>
      <c r="E45" s="199"/>
      <c r="F45" s="197"/>
      <c r="G45" s="197"/>
      <c r="H45" s="197"/>
      <c r="I45" s="197"/>
      <c r="J45" s="208"/>
      <c r="K45" s="208"/>
      <c r="L45" s="197"/>
      <c r="M45" s="222"/>
      <c r="N45" s="222"/>
      <c r="O45" s="222"/>
      <c r="P45" s="240"/>
    </row>
    <row r="46" spans="1:16" s="17" customFormat="1" ht="62.25" customHeight="1" x14ac:dyDescent="0.25">
      <c r="A46" s="200">
        <v>23</v>
      </c>
      <c r="B46" s="217" t="s">
        <v>6</v>
      </c>
      <c r="C46" s="219">
        <v>3.58</v>
      </c>
      <c r="D46" s="219">
        <v>3.6040000000000001</v>
      </c>
      <c r="E46" s="244" t="s">
        <v>30</v>
      </c>
      <c r="F46" s="241" t="s">
        <v>33</v>
      </c>
      <c r="G46" s="237" t="s">
        <v>30</v>
      </c>
      <c r="H46" s="237" t="s">
        <v>30</v>
      </c>
      <c r="I46" s="241" t="s">
        <v>33</v>
      </c>
      <c r="J46" s="238" t="s">
        <v>30</v>
      </c>
      <c r="K46" s="207" t="s">
        <v>33</v>
      </c>
      <c r="L46" s="237" t="s">
        <v>30</v>
      </c>
      <c r="M46" s="19"/>
      <c r="N46" s="242" t="s">
        <v>30</v>
      </c>
      <c r="O46" s="221" t="s">
        <v>33</v>
      </c>
      <c r="P46" s="239" t="s">
        <v>129</v>
      </c>
    </row>
    <row r="47" spans="1:16" s="17" customFormat="1" ht="36.75" customHeight="1" thickBot="1" x14ac:dyDescent="0.3">
      <c r="A47" s="200"/>
      <c r="B47" s="218"/>
      <c r="C47" s="220"/>
      <c r="D47" s="220"/>
      <c r="E47" s="199"/>
      <c r="F47" s="210"/>
      <c r="G47" s="212"/>
      <c r="H47" s="212"/>
      <c r="I47" s="210"/>
      <c r="J47" s="206"/>
      <c r="K47" s="208"/>
      <c r="L47" s="212"/>
      <c r="M47" s="30" t="s">
        <v>33</v>
      </c>
      <c r="N47" s="224"/>
      <c r="O47" s="222"/>
      <c r="P47" s="240"/>
    </row>
    <row r="48" spans="1:16" s="17" customFormat="1" ht="60.75" customHeight="1" x14ac:dyDescent="0.25">
      <c r="A48" s="200">
        <v>24</v>
      </c>
      <c r="B48" s="217" t="s">
        <v>6</v>
      </c>
      <c r="C48" s="219">
        <v>3.6760000000000002</v>
      </c>
      <c r="D48" s="219">
        <v>3.7</v>
      </c>
      <c r="E48" s="243" t="s">
        <v>33</v>
      </c>
      <c r="F48" s="241" t="s">
        <v>33</v>
      </c>
      <c r="G48" s="241" t="s">
        <v>33</v>
      </c>
      <c r="H48" s="237" t="s">
        <v>30</v>
      </c>
      <c r="I48" s="237" t="s">
        <v>30</v>
      </c>
      <c r="J48" s="238" t="s">
        <v>30</v>
      </c>
      <c r="K48" s="207" t="s">
        <v>33</v>
      </c>
      <c r="L48" s="237" t="s">
        <v>30</v>
      </c>
      <c r="M48" s="19"/>
      <c r="N48" s="242" t="s">
        <v>30</v>
      </c>
      <c r="O48" s="221" t="s">
        <v>33</v>
      </c>
      <c r="P48" s="239" t="s">
        <v>130</v>
      </c>
    </row>
    <row r="49" spans="1:20" s="17" customFormat="1" ht="24.75" customHeight="1" thickBot="1" x14ac:dyDescent="0.3">
      <c r="A49" s="200"/>
      <c r="B49" s="218"/>
      <c r="C49" s="220"/>
      <c r="D49" s="220"/>
      <c r="E49" s="197"/>
      <c r="F49" s="210"/>
      <c r="G49" s="210"/>
      <c r="H49" s="212"/>
      <c r="I49" s="212"/>
      <c r="J49" s="206"/>
      <c r="K49" s="208"/>
      <c r="L49" s="212"/>
      <c r="M49" s="30" t="s">
        <v>33</v>
      </c>
      <c r="N49" s="224"/>
      <c r="O49" s="222"/>
      <c r="P49" s="240"/>
    </row>
    <row r="50" spans="1:20" s="17" customFormat="1" ht="24.75" customHeight="1" x14ac:dyDescent="0.25">
      <c r="A50" s="200">
        <v>25</v>
      </c>
      <c r="B50" s="217" t="s">
        <v>6</v>
      </c>
      <c r="C50" s="219">
        <v>3.7610000000000001</v>
      </c>
      <c r="D50" s="219">
        <v>3.7690000000000001</v>
      </c>
      <c r="E50" s="243" t="s">
        <v>33</v>
      </c>
      <c r="F50" s="241" t="s">
        <v>33</v>
      </c>
      <c r="G50" s="241" t="s">
        <v>33</v>
      </c>
      <c r="H50" s="237" t="s">
        <v>30</v>
      </c>
      <c r="I50" s="237" t="s">
        <v>30</v>
      </c>
      <c r="J50" s="238" t="s">
        <v>30</v>
      </c>
      <c r="K50" s="207" t="s">
        <v>33</v>
      </c>
      <c r="L50" s="237" t="s">
        <v>30</v>
      </c>
      <c r="M50" s="19"/>
      <c r="N50" s="242" t="s">
        <v>30</v>
      </c>
      <c r="O50" s="221" t="s">
        <v>33</v>
      </c>
      <c r="P50" s="239" t="s">
        <v>131</v>
      </c>
    </row>
    <row r="51" spans="1:20" s="17" customFormat="1" ht="69.75" customHeight="1" thickBot="1" x14ac:dyDescent="0.3">
      <c r="A51" s="200"/>
      <c r="B51" s="218"/>
      <c r="C51" s="220"/>
      <c r="D51" s="220"/>
      <c r="E51" s="197"/>
      <c r="F51" s="210"/>
      <c r="G51" s="210"/>
      <c r="H51" s="212"/>
      <c r="I51" s="212"/>
      <c r="J51" s="206"/>
      <c r="K51" s="208"/>
      <c r="L51" s="212"/>
      <c r="M51" s="30" t="s">
        <v>33</v>
      </c>
      <c r="N51" s="224"/>
      <c r="O51" s="222"/>
      <c r="P51" s="240"/>
    </row>
    <row r="52" spans="1:20" s="17" customFormat="1" ht="21" customHeight="1" x14ac:dyDescent="0.25">
      <c r="A52" s="200">
        <v>26</v>
      </c>
      <c r="B52" s="217" t="s">
        <v>6</v>
      </c>
      <c r="C52" s="219">
        <v>3.84</v>
      </c>
      <c r="D52" s="219">
        <v>3.847</v>
      </c>
      <c r="E52" s="244" t="s">
        <v>30</v>
      </c>
      <c r="F52" s="241" t="s">
        <v>33</v>
      </c>
      <c r="G52" s="241" t="s">
        <v>33</v>
      </c>
      <c r="H52" s="241" t="s">
        <v>33</v>
      </c>
      <c r="I52" s="241" t="s">
        <v>33</v>
      </c>
      <c r="J52" s="238" t="s">
        <v>30</v>
      </c>
      <c r="K52" s="207" t="s">
        <v>33</v>
      </c>
      <c r="L52" s="237" t="s">
        <v>30</v>
      </c>
      <c r="M52" s="19"/>
      <c r="N52" s="242" t="s">
        <v>30</v>
      </c>
      <c r="O52" s="221" t="s">
        <v>33</v>
      </c>
      <c r="P52" s="239" t="s">
        <v>132</v>
      </c>
    </row>
    <row r="53" spans="1:20" s="17" customFormat="1" ht="72" customHeight="1" thickBot="1" x14ac:dyDescent="0.3">
      <c r="A53" s="200"/>
      <c r="B53" s="218"/>
      <c r="C53" s="220"/>
      <c r="D53" s="220"/>
      <c r="E53" s="199"/>
      <c r="F53" s="210"/>
      <c r="G53" s="210"/>
      <c r="H53" s="210"/>
      <c r="I53" s="210"/>
      <c r="J53" s="206"/>
      <c r="K53" s="208"/>
      <c r="L53" s="212"/>
      <c r="M53" s="30" t="s">
        <v>33</v>
      </c>
      <c r="N53" s="224"/>
      <c r="O53" s="222"/>
      <c r="P53" s="240"/>
    </row>
    <row r="54" spans="1:20" s="17" customFormat="1" ht="12.75" customHeight="1" x14ac:dyDescent="0.25">
      <c r="A54" s="26"/>
      <c r="B54" s="201" t="s">
        <v>6</v>
      </c>
      <c r="C54" s="203">
        <v>3.86</v>
      </c>
      <c r="D54" s="203">
        <v>3.8620000000000001</v>
      </c>
      <c r="E54" s="198" t="s">
        <v>30</v>
      </c>
      <c r="F54" s="196" t="s">
        <v>33</v>
      </c>
      <c r="G54" s="196" t="s">
        <v>33</v>
      </c>
      <c r="H54" s="196" t="s">
        <v>33</v>
      </c>
      <c r="I54" s="196" t="s">
        <v>33</v>
      </c>
      <c r="J54" s="207" t="s">
        <v>33</v>
      </c>
      <c r="K54" s="207" t="s">
        <v>33</v>
      </c>
      <c r="L54" s="196" t="s">
        <v>33</v>
      </c>
      <c r="M54" s="221" t="s">
        <v>33</v>
      </c>
      <c r="N54" s="221" t="s">
        <v>33</v>
      </c>
      <c r="O54" s="221" t="s">
        <v>33</v>
      </c>
      <c r="P54" s="239" t="s">
        <v>60</v>
      </c>
    </row>
    <row r="55" spans="1:20" s="17" customFormat="1" ht="27" customHeight="1" thickBot="1" x14ac:dyDescent="0.3">
      <c r="A55" s="26">
        <v>27</v>
      </c>
      <c r="B55" s="202"/>
      <c r="C55" s="204"/>
      <c r="D55" s="204"/>
      <c r="E55" s="199"/>
      <c r="F55" s="197"/>
      <c r="G55" s="197"/>
      <c r="H55" s="197"/>
      <c r="I55" s="197"/>
      <c r="J55" s="208"/>
      <c r="K55" s="208"/>
      <c r="L55" s="197"/>
      <c r="M55" s="222"/>
      <c r="N55" s="222"/>
      <c r="O55" s="222"/>
      <c r="P55" s="240"/>
    </row>
    <row r="56" spans="1:20" s="17" customFormat="1" ht="12.75" customHeight="1" x14ac:dyDescent="0.25">
      <c r="A56" s="26"/>
      <c r="B56" s="201" t="s">
        <v>6</v>
      </c>
      <c r="C56" s="203">
        <v>3.8839999999999999</v>
      </c>
      <c r="D56" s="203">
        <v>3.8929999999999998</v>
      </c>
      <c r="E56" s="198" t="s">
        <v>30</v>
      </c>
      <c r="F56" s="196" t="s">
        <v>33</v>
      </c>
      <c r="G56" s="196" t="s">
        <v>33</v>
      </c>
      <c r="H56" s="196" t="s">
        <v>33</v>
      </c>
      <c r="I56" s="196" t="s">
        <v>33</v>
      </c>
      <c r="J56" s="238" t="s">
        <v>30</v>
      </c>
      <c r="K56" s="207" t="s">
        <v>33</v>
      </c>
      <c r="L56" s="237" t="s">
        <v>30</v>
      </c>
      <c r="M56" s="221" t="s">
        <v>33</v>
      </c>
      <c r="N56" s="223" t="s">
        <v>30</v>
      </c>
      <c r="O56" s="221" t="s">
        <v>33</v>
      </c>
      <c r="P56" s="239" t="s">
        <v>133</v>
      </c>
    </row>
    <row r="57" spans="1:20" s="17" customFormat="1" ht="75.75" customHeight="1" thickBot="1" x14ac:dyDescent="0.3">
      <c r="A57" s="26">
        <v>28</v>
      </c>
      <c r="B57" s="202"/>
      <c r="C57" s="204"/>
      <c r="D57" s="204"/>
      <c r="E57" s="199"/>
      <c r="F57" s="197"/>
      <c r="G57" s="197"/>
      <c r="H57" s="197"/>
      <c r="I57" s="197"/>
      <c r="J57" s="206"/>
      <c r="K57" s="208"/>
      <c r="L57" s="212"/>
      <c r="M57" s="222"/>
      <c r="N57" s="224"/>
      <c r="O57" s="222"/>
      <c r="P57" s="240"/>
    </row>
    <row r="58" spans="1:20" s="17" customFormat="1" ht="15.75" customHeight="1" x14ac:dyDescent="0.25">
      <c r="A58" s="25"/>
      <c r="B58" s="12"/>
      <c r="C58" s="4"/>
      <c r="D58" s="4"/>
      <c r="E58" s="4"/>
      <c r="F58" s="4"/>
      <c r="G58" s="4"/>
      <c r="H58" s="4"/>
      <c r="I58" s="4"/>
      <c r="J58" s="4" t="s">
        <v>25</v>
      </c>
      <c r="K58" s="4"/>
      <c r="L58" s="4"/>
      <c r="M58" s="4"/>
      <c r="N58" s="4"/>
      <c r="O58" s="4"/>
      <c r="P58" s="4"/>
    </row>
    <row r="59" spans="1:20" s="17" customFormat="1" ht="21" customHeight="1" x14ac:dyDescent="0.25">
      <c r="A59" s="25"/>
      <c r="B59" s="12"/>
      <c r="C59" s="4"/>
      <c r="D59" s="20"/>
      <c r="E59" s="8" t="s">
        <v>34</v>
      </c>
      <c r="F59" s="4"/>
      <c r="G59" s="14"/>
      <c r="H59" s="4"/>
      <c r="I59" s="4"/>
      <c r="J59" s="4"/>
      <c r="K59" s="4"/>
      <c r="L59" s="4"/>
      <c r="M59" s="4"/>
      <c r="N59" s="4"/>
      <c r="O59" s="4"/>
      <c r="P59" s="4"/>
    </row>
    <row r="60" spans="1:20" s="17" customFormat="1" ht="18.75" customHeight="1" x14ac:dyDescent="0.25">
      <c r="A60" s="25"/>
      <c r="B60" s="13"/>
      <c r="C60" s="4"/>
      <c r="D60" s="4"/>
      <c r="E60" s="4"/>
      <c r="F60" s="4"/>
      <c r="G60" s="4"/>
      <c r="H60" s="4"/>
      <c r="I60" s="4"/>
      <c r="J60" s="4"/>
      <c r="K60" s="4"/>
      <c r="L60" s="4"/>
      <c r="M60" s="4"/>
      <c r="N60" s="4"/>
      <c r="O60" s="4"/>
      <c r="P60" s="4"/>
    </row>
    <row r="61" spans="1:20" s="17" customFormat="1" ht="15" customHeight="1" x14ac:dyDescent="0.25">
      <c r="A61" s="236"/>
      <c r="B61" s="13"/>
      <c r="C61" s="4"/>
      <c r="D61" s="4" t="s">
        <v>25</v>
      </c>
      <c r="E61" s="4"/>
      <c r="F61" s="4"/>
      <c r="G61" s="4"/>
      <c r="H61" s="4"/>
      <c r="I61" s="4"/>
      <c r="J61" s="4"/>
      <c r="K61" s="4"/>
      <c r="L61" s="4"/>
      <c r="M61" s="4"/>
      <c r="N61" s="4"/>
      <c r="O61" s="4"/>
      <c r="P61" s="4"/>
    </row>
    <row r="62" spans="1:20" s="17" customFormat="1" ht="24" customHeight="1" x14ac:dyDescent="0.25">
      <c r="A62" s="236"/>
      <c r="B62" s="4"/>
      <c r="C62" s="4"/>
      <c r="D62" s="4"/>
      <c r="E62" s="15"/>
      <c r="F62" s="4"/>
      <c r="G62" s="4"/>
      <c r="H62" s="4"/>
      <c r="I62" s="4"/>
      <c r="J62" s="4"/>
      <c r="K62" s="4"/>
      <c r="L62" s="4"/>
      <c r="M62" s="4"/>
      <c r="N62" s="4"/>
      <c r="O62" s="4"/>
      <c r="P62" s="4"/>
      <c r="Q62" s="4"/>
    </row>
    <row r="63" spans="1:20" s="17" customFormat="1" ht="15" customHeight="1" x14ac:dyDescent="0.25">
      <c r="A63" s="1"/>
      <c r="B63" s="4"/>
      <c r="C63" s="4"/>
      <c r="D63" s="4" t="s">
        <v>25</v>
      </c>
      <c r="E63" s="15"/>
      <c r="F63" s="4" t="s">
        <v>25</v>
      </c>
      <c r="G63" s="4" t="s">
        <v>25</v>
      </c>
      <c r="H63" s="4"/>
      <c r="I63" s="4"/>
      <c r="J63" s="4"/>
      <c r="K63" s="4"/>
      <c r="L63" s="4"/>
      <c r="M63" s="4"/>
      <c r="N63" s="4"/>
      <c r="O63" s="4"/>
      <c r="P63" s="4"/>
      <c r="Q63" s="4"/>
      <c r="R63" s="4"/>
      <c r="S63" s="4"/>
      <c r="T63" s="4"/>
    </row>
    <row r="64" spans="1:20" s="17" customFormat="1" ht="66.75" customHeight="1" x14ac:dyDescent="0.25">
      <c r="A64" s="1"/>
      <c r="B64" s="4"/>
      <c r="C64" s="4"/>
      <c r="D64" s="4"/>
      <c r="E64" s="4"/>
      <c r="F64" s="4"/>
      <c r="G64" s="4"/>
      <c r="H64" s="4"/>
      <c r="I64" s="4"/>
      <c r="J64" s="4"/>
      <c r="K64" s="4"/>
      <c r="L64" s="4"/>
      <c r="M64" s="4"/>
      <c r="N64" s="4"/>
      <c r="O64" s="4"/>
      <c r="P64" s="4"/>
      <c r="Q64" s="4"/>
      <c r="R64" s="4"/>
      <c r="S64" s="4"/>
      <c r="T64" s="4"/>
    </row>
    <row r="65" spans="1:20" s="17" customFormat="1" ht="29.25" customHeight="1" x14ac:dyDescent="0.25">
      <c r="A65" s="4"/>
      <c r="B65" s="4"/>
      <c r="C65" s="4"/>
      <c r="D65" s="4"/>
      <c r="E65" s="4"/>
      <c r="F65" s="4"/>
      <c r="G65" s="4"/>
      <c r="H65" s="4"/>
      <c r="I65" s="4"/>
      <c r="J65" s="4"/>
      <c r="K65" s="4"/>
      <c r="L65" s="4"/>
      <c r="M65" s="4"/>
      <c r="N65" s="4"/>
      <c r="O65" s="4"/>
      <c r="P65" s="4"/>
      <c r="Q65" s="4"/>
      <c r="R65" s="4"/>
      <c r="S65" s="4"/>
      <c r="T65" s="4"/>
    </row>
    <row r="66" spans="1:20" s="17" customFormat="1" ht="51" customHeight="1" x14ac:dyDescent="0.25">
      <c r="A66" s="4"/>
      <c r="B66" s="4"/>
      <c r="C66" s="4"/>
      <c r="D66" s="4"/>
      <c r="E66" s="4"/>
      <c r="F66" s="4"/>
      <c r="G66" s="4"/>
      <c r="H66" s="4"/>
      <c r="I66" s="4"/>
      <c r="J66" s="4"/>
      <c r="K66" s="4"/>
      <c r="L66" s="4"/>
      <c r="M66" s="4"/>
      <c r="N66" s="4"/>
      <c r="O66" s="4"/>
      <c r="P66" s="4"/>
      <c r="Q66" s="4"/>
      <c r="R66" s="4"/>
      <c r="S66" s="4"/>
      <c r="T66" s="4"/>
    </row>
    <row r="67" spans="1:20" s="17" customFormat="1" ht="15" customHeight="1" x14ac:dyDescent="0.25">
      <c r="A67" s="4"/>
      <c r="B67" s="4"/>
      <c r="C67" s="4"/>
      <c r="D67" s="4"/>
      <c r="E67" s="4"/>
      <c r="F67" s="4"/>
      <c r="G67" s="4"/>
      <c r="H67" s="4"/>
      <c r="I67" s="4"/>
      <c r="J67" s="4"/>
      <c r="K67" s="4"/>
      <c r="L67" s="4"/>
      <c r="M67" s="4"/>
      <c r="N67" s="4"/>
      <c r="O67" s="4"/>
      <c r="P67" s="4"/>
      <c r="Q67" s="4"/>
      <c r="R67" s="4"/>
      <c r="S67" s="4"/>
      <c r="T67" s="4"/>
    </row>
    <row r="68" spans="1:20" s="17" customFormat="1" ht="63" customHeight="1" x14ac:dyDescent="0.25">
      <c r="A68" s="4"/>
      <c r="B68" s="4"/>
      <c r="C68" s="4"/>
      <c r="D68" s="4"/>
      <c r="E68" s="4"/>
      <c r="F68" s="4"/>
      <c r="G68" s="4"/>
      <c r="H68" s="4"/>
      <c r="I68" s="4"/>
      <c r="J68" s="4"/>
      <c r="K68" s="4"/>
      <c r="L68" s="4"/>
      <c r="M68" s="4"/>
      <c r="N68" s="4"/>
      <c r="O68" s="4"/>
      <c r="P68" s="4"/>
      <c r="Q68" s="4"/>
      <c r="R68" s="4"/>
      <c r="S68" s="4"/>
      <c r="T68" s="4"/>
    </row>
    <row r="69" spans="1:20" s="17" customFormat="1" ht="15" customHeight="1" x14ac:dyDescent="0.25">
      <c r="A69" s="4"/>
      <c r="B69" s="4"/>
      <c r="C69" s="4"/>
      <c r="D69" s="4"/>
      <c r="E69" s="4"/>
      <c r="F69" s="4"/>
      <c r="G69" s="4"/>
      <c r="H69" s="4"/>
      <c r="I69" s="4"/>
      <c r="J69" s="4"/>
      <c r="K69" s="4"/>
      <c r="L69" s="4"/>
      <c r="M69" s="4"/>
      <c r="N69" s="4"/>
      <c r="O69" s="4"/>
      <c r="P69" s="4"/>
      <c r="Q69" s="4"/>
      <c r="R69" s="4"/>
      <c r="S69" s="4"/>
      <c r="T69" s="4"/>
    </row>
    <row r="70" spans="1:20" s="17" customFormat="1" ht="63.75" customHeight="1" x14ac:dyDescent="0.25">
      <c r="A70" s="4"/>
      <c r="B70" s="4"/>
      <c r="C70" s="4"/>
      <c r="D70" s="4"/>
      <c r="E70" s="4"/>
      <c r="F70" s="4"/>
      <c r="G70" s="4"/>
      <c r="H70" s="4"/>
      <c r="I70" s="4"/>
      <c r="J70" s="4"/>
      <c r="K70" s="4"/>
      <c r="L70" s="4"/>
      <c r="M70" s="4"/>
      <c r="N70" s="4"/>
      <c r="O70" s="4"/>
      <c r="P70" s="4"/>
      <c r="Q70" s="4"/>
      <c r="R70" s="4"/>
      <c r="S70" s="4"/>
      <c r="T70" s="4"/>
    </row>
    <row r="71" spans="1:20" s="17" customFormat="1" ht="15" customHeight="1" x14ac:dyDescent="0.25">
      <c r="A71" s="4"/>
      <c r="B71" s="1"/>
      <c r="C71" s="4"/>
      <c r="D71" s="4"/>
      <c r="E71" s="4"/>
      <c r="F71" s="4"/>
      <c r="G71" s="4"/>
      <c r="H71" s="4"/>
      <c r="I71" s="4"/>
      <c r="J71" s="4"/>
      <c r="K71" s="4"/>
      <c r="L71" s="4"/>
      <c r="M71" s="4"/>
      <c r="N71" s="4"/>
      <c r="O71" s="4"/>
      <c r="P71" s="4"/>
      <c r="Q71" s="4"/>
      <c r="R71" s="4"/>
      <c r="S71" s="4"/>
      <c r="T71" s="4"/>
    </row>
    <row r="72" spans="1:20" s="17" customFormat="1" ht="53.25" customHeight="1" x14ac:dyDescent="0.25">
      <c r="A72" s="4"/>
      <c r="B72" s="1"/>
      <c r="C72" s="4"/>
      <c r="D72" s="4"/>
      <c r="E72" s="4"/>
      <c r="F72" s="4"/>
      <c r="G72" s="4"/>
      <c r="H72" s="4"/>
      <c r="I72" s="4"/>
      <c r="J72" s="4"/>
      <c r="K72" s="4"/>
      <c r="L72" s="4"/>
      <c r="M72" s="4"/>
      <c r="N72" s="4"/>
      <c r="O72" s="4"/>
      <c r="P72" s="4"/>
      <c r="Q72" s="4"/>
      <c r="R72" s="4"/>
      <c r="S72" s="4"/>
      <c r="T72" s="4"/>
    </row>
    <row r="73" spans="1:20" s="17" customFormat="1" ht="14.25" customHeight="1" x14ac:dyDescent="0.25">
      <c r="A73" s="4"/>
      <c r="B73" s="1"/>
      <c r="C73" s="4"/>
      <c r="D73" s="4"/>
      <c r="E73" s="4"/>
      <c r="F73" s="4"/>
      <c r="G73" s="4"/>
      <c r="H73" s="4"/>
      <c r="I73" s="4"/>
      <c r="J73" s="4"/>
      <c r="K73" s="4"/>
      <c r="L73" s="4"/>
      <c r="M73" s="4"/>
      <c r="N73" s="4"/>
      <c r="O73" s="4"/>
      <c r="P73" s="4"/>
      <c r="Q73" s="4"/>
      <c r="R73" s="4"/>
      <c r="S73" s="4"/>
      <c r="T73" s="4"/>
    </row>
    <row r="74" spans="1:20" s="17" customFormat="1" ht="14.25" customHeight="1" x14ac:dyDescent="0.25">
      <c r="A74" s="4"/>
      <c r="B74" s="1"/>
      <c r="C74" s="4"/>
      <c r="D74" s="4"/>
      <c r="E74" s="4"/>
      <c r="F74" s="4"/>
      <c r="G74" s="4"/>
      <c r="H74" s="4"/>
      <c r="I74" s="4"/>
      <c r="J74" s="4"/>
      <c r="K74" s="4"/>
      <c r="L74" s="4"/>
      <c r="M74" s="4"/>
      <c r="N74" s="4"/>
      <c r="O74" s="4"/>
      <c r="P74" s="4"/>
      <c r="Q74" s="4"/>
      <c r="R74" s="4"/>
      <c r="S74" s="4"/>
      <c r="T74" s="4"/>
    </row>
    <row r="75" spans="1:20" s="17" customFormat="1" ht="30.75" customHeight="1" x14ac:dyDescent="0.25">
      <c r="A75" s="4"/>
      <c r="B75" s="1"/>
      <c r="C75" s="4"/>
      <c r="D75" s="4"/>
      <c r="E75" s="4"/>
      <c r="F75" s="4"/>
      <c r="G75" s="4"/>
      <c r="H75" s="4"/>
      <c r="I75" s="4"/>
      <c r="J75" s="4"/>
      <c r="K75" s="4"/>
      <c r="L75" s="4"/>
      <c r="M75" s="4"/>
      <c r="N75" s="4"/>
      <c r="O75" s="4"/>
      <c r="P75" s="4"/>
      <c r="Q75" s="4"/>
      <c r="R75" s="4"/>
      <c r="S75" s="4"/>
      <c r="T75" s="4"/>
    </row>
    <row r="76" spans="1:20" s="17" customFormat="1" ht="13.5" customHeight="1" x14ac:dyDescent="0.25">
      <c r="A76" s="1"/>
      <c r="B76" s="1"/>
      <c r="C76" s="4"/>
      <c r="D76" s="4"/>
      <c r="E76" s="4"/>
      <c r="F76" s="4"/>
      <c r="G76" s="4"/>
      <c r="H76" s="4"/>
      <c r="I76" s="4"/>
      <c r="J76" s="4"/>
      <c r="K76" s="4"/>
      <c r="L76" s="4"/>
      <c r="M76" s="4"/>
      <c r="N76" s="4"/>
      <c r="O76" s="4"/>
      <c r="P76" s="4"/>
      <c r="Q76" s="4"/>
      <c r="R76" s="4"/>
      <c r="S76" s="4"/>
      <c r="T76" s="4"/>
    </row>
    <row r="77" spans="1:20" s="17" customFormat="1" ht="40.5" customHeight="1" x14ac:dyDescent="0.25">
      <c r="A77" s="1"/>
      <c r="B77" s="1"/>
      <c r="C77" s="4"/>
      <c r="D77" s="4"/>
      <c r="E77" s="4"/>
      <c r="F77" s="4"/>
      <c r="G77" s="4"/>
      <c r="H77" s="4"/>
      <c r="I77" s="4"/>
      <c r="J77" s="4"/>
      <c r="K77" s="4"/>
      <c r="L77" s="4"/>
      <c r="M77" s="4"/>
      <c r="N77" s="4"/>
      <c r="O77" s="4"/>
      <c r="P77" s="4"/>
      <c r="Q77" s="4"/>
      <c r="R77" s="4"/>
      <c r="S77" s="4"/>
      <c r="T77" s="4"/>
    </row>
    <row r="78" spans="1:20" s="17" customFormat="1" ht="15" customHeight="1" x14ac:dyDescent="0.25">
      <c r="A78" s="1"/>
      <c r="B78" s="1"/>
      <c r="C78" s="4"/>
      <c r="D78" s="4"/>
      <c r="E78" s="4"/>
      <c r="F78" s="4"/>
      <c r="G78" s="4"/>
      <c r="H78" s="4"/>
      <c r="I78" s="4"/>
      <c r="J78" s="4"/>
      <c r="K78" s="4"/>
      <c r="L78" s="4"/>
      <c r="M78" s="4"/>
      <c r="N78" s="4"/>
      <c r="O78" s="4"/>
      <c r="P78" s="4"/>
      <c r="Q78" s="4"/>
      <c r="R78" s="4"/>
      <c r="S78" s="4"/>
      <c r="T78" s="4"/>
    </row>
    <row r="79" spans="1:20" s="17" customFormat="1" ht="39.75" customHeight="1" x14ac:dyDescent="0.25">
      <c r="A79" s="1"/>
      <c r="B79" s="1"/>
      <c r="C79" s="4"/>
      <c r="D79" s="4"/>
      <c r="E79" s="4"/>
      <c r="F79" s="4"/>
      <c r="G79" s="4"/>
      <c r="H79" s="4"/>
      <c r="I79" s="4"/>
      <c r="J79" s="4"/>
      <c r="K79" s="4"/>
      <c r="L79" s="4"/>
      <c r="M79" s="4"/>
      <c r="N79" s="4"/>
      <c r="O79" s="4"/>
      <c r="P79" s="4"/>
      <c r="Q79" s="4"/>
      <c r="R79" s="4"/>
      <c r="S79" s="4"/>
      <c r="T79" s="4"/>
    </row>
    <row r="80" spans="1:20" s="17" customFormat="1" ht="15" customHeight="1" x14ac:dyDescent="0.25">
      <c r="A80" s="1"/>
      <c r="B80" s="1"/>
      <c r="C80" s="4"/>
      <c r="D80" s="4"/>
      <c r="E80" s="4"/>
      <c r="F80" s="4"/>
      <c r="G80" s="4"/>
      <c r="H80" s="4"/>
      <c r="I80" s="4"/>
      <c r="J80" s="4"/>
      <c r="K80" s="4"/>
      <c r="L80" s="4"/>
      <c r="M80" s="4"/>
      <c r="N80" s="4"/>
      <c r="O80" s="4"/>
      <c r="P80" s="4"/>
      <c r="Q80" s="4"/>
      <c r="R80" s="4"/>
      <c r="S80" s="4"/>
      <c r="T80" s="4"/>
    </row>
    <row r="81" spans="1:22" s="17" customFormat="1" ht="43.5" customHeight="1" x14ac:dyDescent="0.25">
      <c r="A81" s="1"/>
      <c r="B81" s="1"/>
      <c r="C81" s="4"/>
      <c r="D81" s="4"/>
      <c r="E81" s="4"/>
      <c r="F81" s="4"/>
      <c r="G81" s="4"/>
      <c r="H81" s="4"/>
      <c r="I81" s="4"/>
      <c r="J81" s="4"/>
      <c r="K81" s="4"/>
      <c r="L81" s="4"/>
      <c r="M81" s="4"/>
      <c r="N81" s="4"/>
      <c r="O81" s="4"/>
      <c r="P81" s="4"/>
      <c r="Q81" s="4"/>
      <c r="R81" s="4"/>
      <c r="S81" s="4"/>
      <c r="T81" s="4"/>
    </row>
    <row r="82" spans="1:22" s="17" customFormat="1" ht="15" customHeight="1" x14ac:dyDescent="0.25">
      <c r="A82" s="1"/>
      <c r="B82" s="1"/>
      <c r="C82" s="4"/>
      <c r="D82" s="4"/>
      <c r="E82" s="4"/>
      <c r="F82" s="4"/>
      <c r="G82" s="4"/>
      <c r="H82" s="4"/>
      <c r="I82" s="4"/>
      <c r="J82" s="4"/>
      <c r="K82" s="4"/>
      <c r="L82" s="4"/>
      <c r="M82" s="4"/>
      <c r="N82" s="4"/>
      <c r="O82" s="4"/>
      <c r="P82" s="4"/>
      <c r="Q82" s="4"/>
      <c r="R82" s="4"/>
      <c r="S82" s="4"/>
      <c r="T82" s="4"/>
    </row>
    <row r="83" spans="1:22" s="17" customFormat="1" ht="42.75" customHeight="1" x14ac:dyDescent="0.25">
      <c r="A83" s="1"/>
      <c r="B83" s="1"/>
      <c r="C83" s="4"/>
      <c r="D83" s="4"/>
      <c r="E83" s="4"/>
      <c r="F83" s="4"/>
      <c r="G83" s="4"/>
      <c r="H83" s="4"/>
      <c r="I83" s="4"/>
      <c r="J83" s="4"/>
      <c r="K83" s="4"/>
      <c r="L83" s="4"/>
      <c r="M83" s="4"/>
      <c r="N83" s="4"/>
      <c r="O83" s="4"/>
      <c r="P83" s="4"/>
      <c r="Q83" s="4"/>
      <c r="R83" s="4"/>
      <c r="S83" s="4"/>
      <c r="T83" s="4"/>
    </row>
    <row r="84" spans="1:22" s="17" customFormat="1" ht="15" customHeight="1" x14ac:dyDescent="0.25">
      <c r="A84" s="1"/>
      <c r="B84" s="1"/>
      <c r="C84" s="4"/>
      <c r="D84" s="4"/>
      <c r="E84" s="4"/>
      <c r="F84" s="4"/>
      <c r="G84" s="4"/>
      <c r="H84" s="4"/>
      <c r="I84" s="4"/>
      <c r="J84" s="4"/>
      <c r="K84" s="4"/>
      <c r="L84" s="4"/>
      <c r="M84" s="4"/>
      <c r="N84" s="4"/>
      <c r="O84" s="4"/>
      <c r="P84" s="4"/>
      <c r="Q84" s="4"/>
      <c r="R84" s="4"/>
      <c r="S84" s="4"/>
      <c r="T84" s="4"/>
    </row>
    <row r="85" spans="1:22" s="17" customFormat="1" ht="15" customHeight="1" x14ac:dyDescent="0.25">
      <c r="A85" s="1"/>
      <c r="B85" s="1"/>
      <c r="C85" s="4"/>
      <c r="D85" s="4"/>
      <c r="E85" s="4"/>
      <c r="F85" s="4"/>
      <c r="G85" s="4"/>
      <c r="H85" s="4"/>
      <c r="I85" s="4"/>
      <c r="J85" s="4"/>
      <c r="K85" s="4"/>
      <c r="L85" s="4"/>
      <c r="M85" s="4"/>
      <c r="N85" s="4"/>
      <c r="O85" s="4"/>
      <c r="P85" s="4"/>
      <c r="Q85" s="4"/>
      <c r="R85" s="4"/>
      <c r="S85" s="4"/>
      <c r="T85" s="4"/>
    </row>
    <row r="86" spans="1:22" s="17" customFormat="1" ht="24" customHeight="1" x14ac:dyDescent="0.25">
      <c r="A86" s="1"/>
      <c r="B86" s="1"/>
      <c r="C86" s="4"/>
      <c r="D86" s="4"/>
      <c r="E86" s="4"/>
      <c r="F86" s="4"/>
      <c r="G86" s="4"/>
      <c r="H86" s="4"/>
      <c r="I86" s="4"/>
      <c r="J86" s="4"/>
      <c r="K86" s="4"/>
      <c r="L86" s="4"/>
      <c r="M86" s="4"/>
      <c r="N86" s="4"/>
      <c r="O86" s="4"/>
      <c r="P86" s="4"/>
      <c r="Q86" s="4"/>
      <c r="R86" s="4"/>
      <c r="S86" s="4"/>
      <c r="T86" s="4"/>
    </row>
    <row r="87" spans="1:22" s="17" customFormat="1" ht="15" customHeight="1" x14ac:dyDescent="0.25">
      <c r="A87" s="1"/>
      <c r="B87" s="1"/>
      <c r="C87" s="4"/>
      <c r="D87" s="4"/>
      <c r="E87" s="4"/>
      <c r="F87" s="4"/>
      <c r="G87" s="4"/>
      <c r="H87" s="4"/>
      <c r="I87" s="4"/>
      <c r="J87" s="4"/>
      <c r="K87" s="4"/>
      <c r="L87" s="4"/>
      <c r="M87" s="4"/>
      <c r="N87" s="4"/>
      <c r="O87" s="4"/>
      <c r="P87" s="4"/>
      <c r="Q87" s="4"/>
      <c r="R87" s="4"/>
      <c r="S87" s="4"/>
      <c r="T87" s="4"/>
    </row>
    <row r="88" spans="1:22" s="17" customFormat="1" ht="22.5" customHeight="1" x14ac:dyDescent="0.25">
      <c r="A88" s="1"/>
      <c r="B88" s="1"/>
      <c r="C88" s="4"/>
      <c r="D88" s="4"/>
      <c r="E88" s="4"/>
      <c r="F88" s="4"/>
      <c r="G88" s="4"/>
      <c r="H88" s="4"/>
      <c r="I88" s="4"/>
      <c r="J88" s="4"/>
      <c r="K88" s="4"/>
      <c r="L88" s="4"/>
      <c r="M88" s="4"/>
      <c r="N88" s="4"/>
      <c r="O88" s="4"/>
      <c r="P88" s="4"/>
      <c r="Q88" s="4"/>
      <c r="R88" s="4"/>
      <c r="S88" s="4"/>
      <c r="T88" s="4"/>
    </row>
    <row r="89" spans="1:22" s="17" customFormat="1" ht="15" customHeight="1" x14ac:dyDescent="0.25">
      <c r="A89" s="1"/>
      <c r="B89" s="1"/>
      <c r="C89" s="4"/>
      <c r="D89" s="4"/>
      <c r="E89" s="4"/>
      <c r="F89" s="4"/>
      <c r="G89" s="4"/>
      <c r="H89" s="4"/>
      <c r="I89" s="4"/>
      <c r="J89" s="4"/>
      <c r="K89" s="4"/>
      <c r="L89" s="4"/>
      <c r="M89" s="4"/>
      <c r="N89" s="4"/>
      <c r="O89" s="4"/>
      <c r="P89" s="4"/>
      <c r="Q89" s="4"/>
      <c r="R89" s="4"/>
      <c r="S89" s="4"/>
      <c r="T89" s="4"/>
    </row>
    <row r="90" spans="1:22" s="17" customFormat="1" ht="21.75" customHeight="1" thickBot="1" x14ac:dyDescent="0.3">
      <c r="A90" s="1"/>
      <c r="B90" s="1"/>
      <c r="C90" s="4"/>
      <c r="D90" s="4"/>
      <c r="E90" s="4"/>
      <c r="F90" s="4"/>
      <c r="G90" s="4"/>
      <c r="H90" s="4"/>
      <c r="I90" s="4"/>
      <c r="J90" s="4"/>
      <c r="K90" s="4"/>
      <c r="L90" s="4"/>
      <c r="M90" s="4"/>
      <c r="N90" s="4"/>
      <c r="O90" s="4"/>
      <c r="P90" s="4"/>
      <c r="Q90" s="4"/>
      <c r="R90" s="4"/>
      <c r="S90" s="4"/>
      <c r="T90" s="4"/>
    </row>
    <row r="91" spans="1:22" s="17" customFormat="1" ht="15" customHeight="1" x14ac:dyDescent="0.25">
      <c r="A91" s="1"/>
      <c r="B91" s="1"/>
      <c r="C91" s="4"/>
      <c r="D91" s="4"/>
      <c r="E91" s="4"/>
      <c r="F91" s="4"/>
      <c r="G91" s="4"/>
      <c r="H91" s="4"/>
      <c r="I91" s="4"/>
      <c r="J91" s="4"/>
      <c r="K91" s="4"/>
      <c r="L91" s="4"/>
      <c r="M91" s="4"/>
      <c r="N91" s="4"/>
      <c r="O91" s="4"/>
      <c r="P91" s="4"/>
      <c r="Q91" s="4"/>
      <c r="R91" s="4"/>
      <c r="S91" s="4"/>
      <c r="T91" s="4"/>
      <c r="U91" s="225">
        <v>0</v>
      </c>
      <c r="V91" s="227"/>
    </row>
    <row r="92" spans="1:22" s="17" customFormat="1" ht="41.25" customHeight="1" thickBot="1" x14ac:dyDescent="0.3">
      <c r="A92" s="1"/>
      <c r="B92" s="4"/>
      <c r="C92" s="4"/>
      <c r="D92" s="4"/>
      <c r="E92" s="4"/>
      <c r="F92" s="4"/>
      <c r="G92" s="4"/>
      <c r="H92" s="4"/>
      <c r="I92" s="4"/>
      <c r="J92" s="4"/>
      <c r="K92" s="4"/>
      <c r="L92" s="4"/>
      <c r="M92" s="4"/>
      <c r="N92" s="4"/>
      <c r="O92" s="4"/>
      <c r="P92" s="4"/>
      <c r="Q92" s="4"/>
      <c r="R92" s="4"/>
      <c r="S92" s="4"/>
      <c r="T92" s="4"/>
      <c r="U92" s="226"/>
      <c r="V92" s="228"/>
    </row>
    <row r="93" spans="1:22" s="17" customFormat="1" ht="12.75" customHeight="1" x14ac:dyDescent="0.25">
      <c r="A93" s="1"/>
      <c r="B93" s="4"/>
      <c r="C93" s="4"/>
      <c r="D93" s="4"/>
      <c r="E93" s="4"/>
      <c r="F93" s="4"/>
      <c r="G93" s="4"/>
      <c r="H93" s="4"/>
      <c r="I93" s="4"/>
      <c r="J93" s="4"/>
      <c r="K93" s="4"/>
      <c r="L93" s="4"/>
      <c r="M93" s="4"/>
      <c r="N93" s="4"/>
      <c r="O93" s="4"/>
      <c r="P93" s="4"/>
      <c r="Q93" s="4"/>
      <c r="R93" s="4"/>
      <c r="S93" s="4"/>
      <c r="T93" s="4"/>
    </row>
    <row r="94" spans="1:22" s="17" customFormat="1" ht="64.5" customHeight="1" x14ac:dyDescent="0.25">
      <c r="A94" s="1"/>
      <c r="B94" s="4"/>
      <c r="C94" s="4"/>
      <c r="D94" s="4"/>
      <c r="E94" s="4"/>
      <c r="F94" s="4"/>
      <c r="G94" s="4"/>
      <c r="H94" s="4"/>
      <c r="I94" s="4"/>
      <c r="J94" s="4"/>
      <c r="K94" s="4"/>
      <c r="L94" s="4"/>
      <c r="M94" s="4"/>
      <c r="N94" s="4"/>
      <c r="O94" s="4"/>
      <c r="P94" s="4"/>
      <c r="Q94" s="4"/>
      <c r="R94" s="4"/>
      <c r="S94" s="4"/>
      <c r="T94" s="4"/>
    </row>
    <row r="95" spans="1:22" s="17" customFormat="1" ht="15" customHeight="1" x14ac:dyDescent="0.25">
      <c r="A95" s="1"/>
      <c r="B95" s="4"/>
      <c r="C95" s="4"/>
      <c r="D95" s="4"/>
      <c r="E95" s="4"/>
      <c r="F95" s="4"/>
      <c r="G95" s="4"/>
      <c r="H95" s="4"/>
      <c r="I95" s="4"/>
      <c r="J95" s="4"/>
      <c r="K95" s="4"/>
      <c r="L95" s="4"/>
      <c r="M95" s="4"/>
      <c r="N95" s="4"/>
      <c r="O95" s="4"/>
      <c r="P95" s="4"/>
      <c r="Q95" s="4"/>
      <c r="R95" s="4"/>
      <c r="S95" s="4"/>
      <c r="T95" s="4"/>
    </row>
    <row r="96" spans="1:22" s="17" customFormat="1" ht="21" customHeight="1" x14ac:dyDescent="0.25">
      <c r="A96" s="1"/>
      <c r="B96" s="4"/>
      <c r="C96" s="4"/>
      <c r="D96" s="4"/>
      <c r="E96" s="4"/>
      <c r="F96" s="4"/>
      <c r="G96" s="4"/>
      <c r="H96" s="4"/>
      <c r="I96" s="4"/>
      <c r="J96" s="4"/>
      <c r="K96" s="4"/>
      <c r="L96" s="4"/>
      <c r="M96" s="4"/>
      <c r="N96" s="4"/>
      <c r="O96" s="4"/>
      <c r="P96" s="4"/>
      <c r="Q96" s="4"/>
      <c r="R96" s="4"/>
      <c r="S96" s="4"/>
      <c r="T96" s="4"/>
    </row>
    <row r="97" spans="1:20" s="17" customFormat="1" ht="15" customHeight="1" x14ac:dyDescent="0.25">
      <c r="A97" s="1"/>
      <c r="B97" s="4"/>
      <c r="C97" s="4"/>
      <c r="D97" s="4"/>
      <c r="E97" s="4"/>
      <c r="F97" s="4"/>
      <c r="G97" s="4"/>
      <c r="H97" s="4"/>
      <c r="I97" s="4"/>
      <c r="J97" s="4"/>
      <c r="K97" s="4"/>
      <c r="L97" s="4"/>
      <c r="M97" s="4"/>
      <c r="N97" s="4"/>
      <c r="O97" s="4"/>
      <c r="P97" s="4"/>
      <c r="Q97" s="4"/>
      <c r="R97" s="4"/>
      <c r="S97" s="4"/>
      <c r="T97" s="4"/>
    </row>
    <row r="98" spans="1:20" s="17" customFormat="1" ht="43.5" customHeight="1" x14ac:dyDescent="0.25">
      <c r="A98" s="1"/>
      <c r="B98" s="4"/>
      <c r="C98" s="4"/>
      <c r="D98" s="4"/>
      <c r="E98" s="4"/>
      <c r="F98" s="4"/>
      <c r="G98" s="4"/>
      <c r="H98" s="4"/>
      <c r="I98" s="4"/>
      <c r="J98" s="4"/>
      <c r="K98" s="4"/>
      <c r="L98" s="4"/>
      <c r="M98" s="4"/>
      <c r="N98" s="4"/>
      <c r="O98" s="4"/>
      <c r="P98" s="4"/>
      <c r="Q98" s="4"/>
      <c r="R98" s="4"/>
      <c r="S98" s="4"/>
      <c r="T98" s="4"/>
    </row>
    <row r="99" spans="1:20" s="17" customFormat="1" ht="15" customHeight="1" x14ac:dyDescent="0.25">
      <c r="A99" s="1"/>
      <c r="B99" s="4"/>
      <c r="C99" s="4"/>
      <c r="D99" s="4"/>
      <c r="E99" s="4"/>
      <c r="F99" s="4"/>
      <c r="G99" s="4"/>
      <c r="H99" s="4"/>
      <c r="I99" s="4"/>
      <c r="J99" s="4"/>
      <c r="K99" s="4"/>
      <c r="L99" s="4"/>
      <c r="M99" s="4"/>
      <c r="N99" s="4"/>
      <c r="O99" s="4"/>
      <c r="P99" s="4"/>
      <c r="Q99" s="4"/>
      <c r="R99" s="4"/>
      <c r="S99" s="4"/>
      <c r="T99" s="4"/>
    </row>
    <row r="100" spans="1:20" s="17" customFormat="1" ht="18" customHeight="1" x14ac:dyDescent="0.25">
      <c r="A100" s="1"/>
      <c r="B100" s="4"/>
      <c r="C100" s="4"/>
      <c r="D100" s="4"/>
      <c r="E100" s="4"/>
      <c r="F100" s="4"/>
      <c r="G100" s="4"/>
      <c r="H100" s="4"/>
      <c r="I100" s="4"/>
      <c r="J100" s="4"/>
      <c r="K100" s="4"/>
      <c r="L100" s="4"/>
      <c r="M100" s="4"/>
      <c r="N100" s="4"/>
      <c r="O100" s="4"/>
      <c r="P100" s="4"/>
      <c r="Q100" s="4"/>
      <c r="R100" s="4"/>
      <c r="S100" s="4"/>
      <c r="T100" s="4"/>
    </row>
    <row r="101" spans="1:20" s="17" customFormat="1" ht="15" customHeight="1" x14ac:dyDescent="0.25">
      <c r="A101" s="1"/>
      <c r="B101" s="4"/>
      <c r="C101" s="4"/>
      <c r="D101" s="4"/>
      <c r="E101" s="4"/>
      <c r="F101" s="4"/>
      <c r="G101" s="4"/>
      <c r="H101" s="4"/>
      <c r="I101" s="4"/>
      <c r="J101" s="4"/>
      <c r="K101" s="4"/>
      <c r="L101" s="4"/>
      <c r="M101" s="4"/>
      <c r="N101" s="4"/>
      <c r="O101" s="4"/>
      <c r="P101" s="4"/>
      <c r="Q101" s="4"/>
      <c r="R101" s="4"/>
      <c r="S101" s="4"/>
      <c r="T101" s="4"/>
    </row>
    <row r="102" spans="1:20" s="17" customFormat="1" ht="24.75" customHeight="1" x14ac:dyDescent="0.25">
      <c r="A102" s="1"/>
      <c r="B102" s="4"/>
      <c r="C102" s="4"/>
      <c r="D102" s="4"/>
      <c r="E102" s="4"/>
      <c r="F102" s="4"/>
      <c r="G102" s="4"/>
      <c r="H102" s="4"/>
      <c r="I102" s="4"/>
      <c r="J102" s="4"/>
      <c r="K102" s="4"/>
      <c r="L102" s="4"/>
      <c r="M102" s="4"/>
      <c r="N102" s="4"/>
      <c r="O102" s="4"/>
      <c r="P102" s="4"/>
      <c r="Q102" s="4"/>
      <c r="R102" s="4"/>
      <c r="S102" s="4"/>
      <c r="T102" s="4"/>
    </row>
    <row r="103" spans="1:20" s="17" customFormat="1" ht="15" customHeight="1" x14ac:dyDescent="0.25">
      <c r="A103" s="1"/>
      <c r="B103" s="4"/>
      <c r="C103" s="4"/>
      <c r="D103" s="4"/>
      <c r="E103" s="4"/>
      <c r="F103" s="4"/>
      <c r="G103" s="4"/>
      <c r="H103" s="4"/>
      <c r="I103" s="4"/>
      <c r="J103" s="4"/>
      <c r="K103" s="4"/>
      <c r="L103" s="4"/>
      <c r="M103" s="4"/>
      <c r="N103" s="4"/>
      <c r="O103" s="4"/>
      <c r="P103" s="4"/>
      <c r="Q103" s="4"/>
      <c r="R103" s="4"/>
      <c r="S103" s="4"/>
      <c r="T103" s="4"/>
    </row>
    <row r="104" spans="1:20" s="17" customFormat="1" ht="2.25" customHeight="1" x14ac:dyDescent="0.25">
      <c r="A104" s="1"/>
      <c r="B104" s="4"/>
      <c r="C104" s="4"/>
      <c r="D104" s="4"/>
      <c r="E104" s="4"/>
      <c r="F104" s="4"/>
      <c r="G104" s="4"/>
      <c r="H104" s="4"/>
      <c r="I104" s="4"/>
      <c r="J104" s="4"/>
      <c r="K104" s="4"/>
      <c r="L104" s="4"/>
      <c r="M104" s="4"/>
      <c r="N104" s="4"/>
      <c r="O104" s="4"/>
      <c r="P104" s="4"/>
      <c r="Q104" s="4"/>
      <c r="R104" s="4"/>
      <c r="S104" s="4"/>
      <c r="T104" s="4"/>
    </row>
    <row r="105" spans="1:20" s="17" customFormat="1" ht="17.25" customHeight="1" x14ac:dyDescent="0.25">
      <c r="A105" s="1"/>
      <c r="B105" s="4"/>
      <c r="C105" s="4"/>
      <c r="D105" s="4"/>
      <c r="E105" s="4"/>
      <c r="F105" s="4"/>
      <c r="G105" s="4"/>
      <c r="H105" s="4"/>
      <c r="I105" s="4"/>
      <c r="J105" s="4"/>
      <c r="K105" s="4"/>
      <c r="L105" s="4"/>
      <c r="M105" s="4"/>
      <c r="N105" s="4"/>
      <c r="O105" s="4"/>
      <c r="P105" s="4"/>
      <c r="Q105" s="4"/>
      <c r="R105" s="4"/>
      <c r="S105" s="4"/>
      <c r="T105" s="4"/>
    </row>
    <row r="106" spans="1:20" s="17" customFormat="1" ht="13.5" customHeight="1" x14ac:dyDescent="0.25">
      <c r="A106" s="1"/>
      <c r="B106" s="4"/>
      <c r="C106" s="4"/>
      <c r="D106" s="4"/>
      <c r="E106" s="4"/>
      <c r="F106" s="4"/>
      <c r="G106" s="4"/>
      <c r="H106" s="4"/>
      <c r="I106" s="4"/>
      <c r="J106" s="4"/>
      <c r="K106" s="4"/>
      <c r="L106" s="4"/>
      <c r="M106" s="4"/>
      <c r="N106" s="4"/>
      <c r="O106" s="4"/>
      <c r="P106" s="4"/>
      <c r="Q106" s="4"/>
      <c r="R106" s="4"/>
      <c r="S106" s="4"/>
      <c r="T106" s="4"/>
    </row>
    <row r="107" spans="1:20" s="17" customFormat="1" ht="46.5" customHeight="1" x14ac:dyDescent="0.25">
      <c r="A107" s="1"/>
      <c r="B107" s="4"/>
      <c r="C107" s="4"/>
      <c r="D107" s="4"/>
      <c r="E107" s="4"/>
      <c r="F107" s="4"/>
      <c r="G107" s="4"/>
      <c r="H107" s="4"/>
      <c r="I107" s="4"/>
      <c r="J107" s="4"/>
      <c r="K107" s="4"/>
      <c r="L107" s="4"/>
      <c r="M107" s="4"/>
      <c r="N107" s="4"/>
      <c r="O107" s="4"/>
      <c r="P107" s="4"/>
      <c r="Q107" s="4"/>
      <c r="R107" s="4"/>
      <c r="S107" s="4"/>
      <c r="T107" s="4"/>
    </row>
    <row r="108" spans="1:20" s="17" customFormat="1" ht="12" customHeight="1" x14ac:dyDescent="0.25">
      <c r="A108" s="1"/>
      <c r="B108" s="4"/>
      <c r="C108" s="4"/>
      <c r="D108" s="4"/>
      <c r="E108" s="4"/>
      <c r="F108" s="4"/>
      <c r="G108" s="4"/>
      <c r="H108" s="4"/>
      <c r="I108" s="4"/>
      <c r="J108" s="4"/>
      <c r="K108" s="4"/>
      <c r="L108" s="4"/>
      <c r="M108" s="4"/>
      <c r="N108" s="4"/>
      <c r="O108" s="4"/>
      <c r="P108" s="4"/>
      <c r="Q108" s="4"/>
      <c r="R108" s="4"/>
      <c r="S108" s="4"/>
      <c r="T108" s="4"/>
    </row>
    <row r="109" spans="1:20" s="17" customFormat="1" ht="45" customHeight="1" x14ac:dyDescent="0.25">
      <c r="A109" s="1"/>
      <c r="B109" s="4"/>
      <c r="C109" s="4"/>
      <c r="D109" s="4"/>
      <c r="E109" s="4"/>
      <c r="F109" s="4"/>
      <c r="G109" s="4"/>
      <c r="H109" s="4"/>
      <c r="I109" s="4"/>
      <c r="J109" s="4"/>
      <c r="K109" s="4"/>
      <c r="L109" s="4"/>
      <c r="M109" s="4"/>
      <c r="N109" s="4"/>
      <c r="O109" s="4"/>
      <c r="P109" s="4"/>
      <c r="Q109" s="4"/>
      <c r="R109" s="4"/>
      <c r="S109" s="4"/>
      <c r="T109" s="4"/>
    </row>
    <row r="110" spans="1:20" s="17" customFormat="1" ht="17.25" customHeight="1" x14ac:dyDescent="0.25">
      <c r="A110" s="1"/>
      <c r="B110" s="4"/>
      <c r="C110" s="4"/>
      <c r="D110" s="4"/>
      <c r="E110" s="4"/>
      <c r="F110" s="4"/>
      <c r="G110" s="4"/>
      <c r="H110" s="4"/>
      <c r="I110" s="4"/>
      <c r="J110" s="4"/>
      <c r="K110" s="4"/>
      <c r="L110" s="4"/>
      <c r="M110" s="4"/>
      <c r="N110" s="4"/>
      <c r="O110" s="4"/>
      <c r="P110" s="4"/>
      <c r="Q110" s="4"/>
      <c r="R110" s="4"/>
      <c r="S110" s="4"/>
      <c r="T110" s="4"/>
    </row>
    <row r="111" spans="1:20" s="17" customFormat="1" ht="17.25" customHeight="1" x14ac:dyDescent="0.25">
      <c r="A111" s="1"/>
      <c r="B111" s="4"/>
      <c r="C111" s="4"/>
      <c r="D111" s="4"/>
      <c r="E111" s="4"/>
      <c r="F111" s="4"/>
      <c r="G111" s="4"/>
      <c r="H111" s="4"/>
      <c r="I111" s="4"/>
      <c r="J111" s="4"/>
      <c r="K111" s="4"/>
      <c r="L111" s="4"/>
      <c r="M111" s="4"/>
      <c r="N111" s="4"/>
      <c r="O111" s="4"/>
      <c r="P111" s="4"/>
      <c r="Q111" s="4"/>
      <c r="R111" s="4"/>
      <c r="S111" s="4"/>
      <c r="T111" s="4"/>
    </row>
    <row r="112" spans="1:20" s="17" customFormat="1" ht="17.25" customHeight="1" x14ac:dyDescent="0.25">
      <c r="A112" s="1"/>
      <c r="B112" s="4"/>
      <c r="C112" s="4"/>
      <c r="D112" s="4"/>
      <c r="E112" s="4"/>
      <c r="F112" s="4"/>
      <c r="G112" s="4"/>
      <c r="H112" s="4"/>
      <c r="I112" s="4"/>
      <c r="J112" s="4"/>
      <c r="K112" s="4"/>
      <c r="L112" s="4"/>
      <c r="M112" s="4"/>
      <c r="N112" s="4"/>
      <c r="O112" s="4"/>
      <c r="P112" s="4"/>
      <c r="Q112" s="4"/>
      <c r="R112" s="4"/>
      <c r="S112" s="4"/>
      <c r="T112" s="4"/>
    </row>
    <row r="113" spans="1:20" s="17" customFormat="1" ht="37.5" customHeight="1" x14ac:dyDescent="0.25">
      <c r="A113" s="4"/>
      <c r="B113" s="4"/>
      <c r="C113" s="4"/>
      <c r="D113" s="4"/>
      <c r="E113" s="4"/>
      <c r="F113" s="4"/>
      <c r="G113" s="4"/>
      <c r="H113" s="4"/>
      <c r="I113" s="4"/>
      <c r="J113" s="4"/>
      <c r="K113" s="4"/>
      <c r="L113" s="4"/>
      <c r="M113" s="4"/>
      <c r="N113" s="4"/>
      <c r="O113" s="4"/>
      <c r="P113" s="4"/>
      <c r="Q113" s="4"/>
      <c r="R113" s="4"/>
      <c r="S113" s="4"/>
      <c r="T113" s="4"/>
    </row>
    <row r="114" spans="1:20" s="17" customFormat="1" ht="17.25" customHeight="1" x14ac:dyDescent="0.25">
      <c r="A114" s="4"/>
      <c r="B114" s="4"/>
      <c r="C114" s="4"/>
      <c r="D114" s="4"/>
      <c r="E114" s="4"/>
      <c r="F114" s="4"/>
      <c r="G114" s="4"/>
      <c r="H114" s="4"/>
      <c r="I114" s="4"/>
      <c r="J114" s="4"/>
      <c r="K114" s="4"/>
      <c r="L114" s="4"/>
      <c r="M114" s="4"/>
      <c r="N114" s="4"/>
      <c r="O114" s="4"/>
      <c r="P114" s="4"/>
      <c r="Q114" s="4"/>
      <c r="R114" s="4"/>
      <c r="S114" s="4"/>
      <c r="T114" s="4"/>
    </row>
    <row r="115" spans="1:20" s="17" customFormat="1" ht="51.75" customHeight="1" x14ac:dyDescent="0.25">
      <c r="A115" s="4"/>
      <c r="B115" s="4"/>
      <c r="C115" s="4"/>
      <c r="D115" s="4"/>
      <c r="E115" s="4"/>
      <c r="F115" s="4"/>
      <c r="G115" s="4"/>
      <c r="H115" s="4"/>
      <c r="I115" s="4"/>
      <c r="J115" s="4"/>
      <c r="K115" s="4"/>
      <c r="L115" s="4"/>
      <c r="M115" s="4"/>
      <c r="N115" s="4"/>
      <c r="O115" s="4"/>
      <c r="P115" s="4"/>
      <c r="Q115" s="4"/>
      <c r="R115" s="4"/>
      <c r="S115" s="4"/>
      <c r="T115" s="4"/>
    </row>
    <row r="116" spans="1:20" s="17" customFormat="1" ht="17.25" customHeight="1" x14ac:dyDescent="0.25">
      <c r="A116" s="4"/>
      <c r="B116" s="4"/>
      <c r="C116" s="4"/>
      <c r="D116" s="4"/>
      <c r="E116" s="4"/>
      <c r="F116" s="4"/>
      <c r="G116" s="4"/>
      <c r="H116" s="4"/>
      <c r="I116" s="4"/>
      <c r="J116" s="4"/>
      <c r="K116" s="4"/>
      <c r="L116" s="4"/>
      <c r="M116" s="4"/>
      <c r="N116" s="4"/>
      <c r="O116" s="4"/>
      <c r="P116" s="4"/>
      <c r="Q116" s="4"/>
      <c r="R116" s="4"/>
      <c r="S116" s="4"/>
      <c r="T116" s="4"/>
    </row>
    <row r="117" spans="1:20" s="17" customFormat="1" ht="17.25" customHeight="1" x14ac:dyDescent="0.25">
      <c r="A117" s="4"/>
      <c r="B117" s="4"/>
      <c r="C117" s="4"/>
      <c r="D117" s="4"/>
      <c r="E117" s="4"/>
      <c r="F117" s="4"/>
      <c r="G117" s="4"/>
      <c r="H117" s="4"/>
      <c r="I117" s="4"/>
      <c r="J117" s="4"/>
      <c r="K117" s="4"/>
      <c r="L117" s="4"/>
      <c r="M117" s="4"/>
      <c r="N117" s="4"/>
      <c r="O117" s="4"/>
      <c r="P117" s="4"/>
      <c r="Q117" s="4"/>
      <c r="R117" s="4"/>
      <c r="S117" s="4"/>
      <c r="T117" s="4"/>
    </row>
    <row r="118" spans="1:20" s="17" customFormat="1" ht="15" customHeight="1" x14ac:dyDescent="0.25">
      <c r="A118" s="4"/>
      <c r="B118" s="4"/>
      <c r="C118" s="4"/>
      <c r="D118" s="4"/>
      <c r="E118" s="4"/>
      <c r="F118" s="4"/>
      <c r="G118" s="4"/>
      <c r="H118" s="4"/>
      <c r="I118" s="4"/>
      <c r="J118" s="4"/>
      <c r="K118" s="4"/>
      <c r="L118" s="4"/>
      <c r="M118" s="4"/>
      <c r="N118" s="4"/>
      <c r="O118" s="4"/>
      <c r="P118" s="4"/>
      <c r="Q118" s="4"/>
      <c r="R118" s="4"/>
      <c r="S118" s="4"/>
      <c r="T118" s="4"/>
    </row>
    <row r="119" spans="1:20" s="17" customFormat="1" ht="43.5" customHeight="1" x14ac:dyDescent="0.25">
      <c r="A119" s="4"/>
      <c r="B119" s="4"/>
      <c r="C119" s="4"/>
      <c r="D119" s="4"/>
      <c r="E119" s="4"/>
      <c r="F119" s="4"/>
      <c r="G119" s="4"/>
      <c r="H119" s="4"/>
      <c r="I119" s="4"/>
      <c r="J119" s="4"/>
      <c r="K119" s="4"/>
      <c r="L119" s="4"/>
      <c r="M119" s="4"/>
      <c r="N119" s="4"/>
      <c r="O119" s="4"/>
      <c r="P119" s="4"/>
      <c r="Q119" s="4"/>
      <c r="R119" s="4"/>
      <c r="S119" s="4"/>
      <c r="T119" s="4"/>
    </row>
    <row r="120" spans="1:20" s="17" customFormat="1" ht="18" customHeight="1" x14ac:dyDescent="0.25">
      <c r="A120" s="4"/>
      <c r="B120" s="4"/>
      <c r="C120" s="4"/>
      <c r="D120" s="4"/>
      <c r="E120" s="4"/>
      <c r="F120" s="4"/>
      <c r="G120" s="4"/>
      <c r="H120" s="4"/>
      <c r="I120" s="4"/>
      <c r="J120" s="4"/>
      <c r="K120" s="4"/>
      <c r="L120" s="4"/>
      <c r="M120" s="4"/>
      <c r="N120" s="4"/>
      <c r="O120" s="4"/>
      <c r="P120" s="4"/>
      <c r="Q120" s="4"/>
      <c r="R120" s="4"/>
      <c r="S120" s="4"/>
      <c r="T120" s="4"/>
    </row>
    <row r="121" spans="1:20" s="17" customFormat="1" ht="39" customHeight="1" x14ac:dyDescent="0.25">
      <c r="A121" s="4"/>
      <c r="B121" s="4"/>
      <c r="C121" s="4"/>
      <c r="D121" s="4"/>
      <c r="E121" s="4"/>
      <c r="F121" s="4"/>
      <c r="G121" s="4"/>
      <c r="H121" s="4"/>
      <c r="I121" s="4"/>
      <c r="J121" s="4"/>
      <c r="K121" s="4"/>
      <c r="L121" s="4"/>
      <c r="M121" s="4"/>
      <c r="N121" s="4"/>
      <c r="O121" s="4"/>
      <c r="P121" s="4"/>
      <c r="Q121" s="4"/>
      <c r="R121" s="4"/>
      <c r="S121" s="4"/>
      <c r="T121" s="4"/>
    </row>
    <row r="122" spans="1:20" s="17" customFormat="1" ht="10.5" customHeight="1" x14ac:dyDescent="0.25">
      <c r="A122" s="4"/>
      <c r="B122" s="4"/>
      <c r="C122" s="4"/>
      <c r="D122" s="4"/>
      <c r="E122" s="4"/>
      <c r="F122" s="4"/>
      <c r="G122" s="4"/>
      <c r="H122" s="4"/>
      <c r="I122" s="4"/>
      <c r="J122" s="4"/>
      <c r="K122" s="4"/>
      <c r="L122" s="4"/>
      <c r="M122" s="4"/>
      <c r="N122" s="4"/>
      <c r="O122" s="4"/>
      <c r="P122" s="4"/>
      <c r="Q122" s="4"/>
      <c r="R122" s="4"/>
      <c r="S122" s="4"/>
      <c r="T122" s="4"/>
    </row>
    <row r="123" spans="1:20" s="17" customFormat="1" ht="48.75" customHeight="1" x14ac:dyDescent="0.25">
      <c r="A123" s="4"/>
      <c r="B123" s="4"/>
      <c r="C123" s="4"/>
      <c r="D123" s="4"/>
      <c r="E123" s="4"/>
      <c r="F123" s="4"/>
      <c r="G123" s="4"/>
      <c r="H123" s="4"/>
      <c r="I123" s="4"/>
      <c r="J123" s="4"/>
      <c r="K123" s="4"/>
      <c r="L123" s="4"/>
      <c r="M123" s="4"/>
      <c r="N123" s="4"/>
      <c r="O123" s="4"/>
      <c r="P123" s="4"/>
      <c r="Q123" s="4"/>
      <c r="R123" s="4"/>
      <c r="S123" s="4"/>
      <c r="T123" s="4"/>
    </row>
    <row r="124" spans="1:20" s="17" customFormat="1" ht="18" customHeight="1" x14ac:dyDescent="0.25">
      <c r="A124" s="4"/>
      <c r="B124" s="4"/>
      <c r="C124" s="4"/>
      <c r="D124" s="4"/>
      <c r="E124" s="4"/>
      <c r="F124" s="4"/>
      <c r="G124" s="4"/>
      <c r="H124" s="4"/>
      <c r="I124" s="4"/>
      <c r="J124" s="4"/>
      <c r="K124" s="4"/>
      <c r="L124" s="4"/>
      <c r="M124" s="4"/>
      <c r="N124" s="4"/>
      <c r="O124" s="4"/>
      <c r="P124" s="4"/>
      <c r="Q124" s="4"/>
      <c r="R124" s="4"/>
      <c r="S124" s="4"/>
      <c r="T124" s="4"/>
    </row>
    <row r="125" spans="1:20" s="17" customFormat="1" ht="42" customHeight="1" x14ac:dyDescent="0.25">
      <c r="A125" s="4"/>
      <c r="B125" s="4"/>
      <c r="C125" s="4"/>
      <c r="D125" s="4"/>
      <c r="E125" s="4"/>
      <c r="F125" s="4"/>
      <c r="G125" s="4"/>
      <c r="H125" s="4"/>
      <c r="I125" s="4"/>
      <c r="J125" s="4"/>
      <c r="K125" s="4"/>
      <c r="L125" s="4"/>
      <c r="M125" s="4"/>
      <c r="N125" s="4"/>
      <c r="O125" s="4"/>
      <c r="P125" s="4"/>
      <c r="Q125" s="4"/>
      <c r="R125" s="4"/>
      <c r="S125" s="4"/>
      <c r="T125" s="4"/>
    </row>
    <row r="126" spans="1:20" s="17" customFormat="1" ht="18" customHeight="1" x14ac:dyDescent="0.25">
      <c r="A126" s="4"/>
      <c r="B126" s="4"/>
      <c r="C126" s="4"/>
      <c r="D126" s="4"/>
      <c r="E126" s="4"/>
      <c r="F126" s="4"/>
      <c r="G126" s="4"/>
      <c r="H126" s="4"/>
      <c r="I126" s="4"/>
      <c r="J126" s="4"/>
      <c r="K126" s="4"/>
      <c r="L126" s="4"/>
      <c r="M126" s="4"/>
      <c r="N126" s="4"/>
      <c r="O126" s="4"/>
      <c r="P126" s="4"/>
      <c r="Q126" s="4"/>
      <c r="R126" s="4"/>
      <c r="S126" s="4"/>
      <c r="T126" s="4"/>
    </row>
    <row r="127" spans="1:20" s="17" customFormat="1" ht="42.75" customHeight="1" x14ac:dyDescent="0.25">
      <c r="A127" s="4"/>
      <c r="B127" s="4"/>
      <c r="C127" s="4"/>
      <c r="D127" s="4"/>
      <c r="E127" s="4"/>
      <c r="F127" s="4"/>
      <c r="G127" s="4"/>
      <c r="H127" s="4"/>
      <c r="I127" s="4"/>
      <c r="J127" s="4"/>
      <c r="K127" s="4"/>
      <c r="L127" s="4"/>
      <c r="M127" s="4"/>
      <c r="N127" s="4"/>
      <c r="O127" s="4"/>
      <c r="P127" s="4"/>
      <c r="Q127" s="4"/>
      <c r="R127" s="4"/>
      <c r="S127" s="4"/>
      <c r="T127" s="4"/>
    </row>
    <row r="128" spans="1:20" s="17" customFormat="1" ht="18" customHeight="1" x14ac:dyDescent="0.25">
      <c r="A128" s="4"/>
      <c r="B128" s="4"/>
      <c r="C128" s="4"/>
      <c r="D128" s="4"/>
      <c r="E128" s="4"/>
      <c r="F128" s="4"/>
      <c r="G128" s="4"/>
      <c r="H128" s="4"/>
      <c r="I128" s="4"/>
      <c r="J128" s="4"/>
      <c r="K128" s="4"/>
      <c r="L128" s="4"/>
      <c r="M128" s="4"/>
      <c r="N128" s="4"/>
      <c r="O128" s="4"/>
      <c r="P128" s="4"/>
      <c r="Q128" s="4"/>
      <c r="R128" s="4"/>
      <c r="S128" s="4"/>
      <c r="T128" s="4"/>
    </row>
    <row r="129" spans="1:21" s="17" customFormat="1" ht="43.5" customHeight="1" x14ac:dyDescent="0.25">
      <c r="A129" s="4"/>
      <c r="B129" s="4"/>
      <c r="C129" s="4"/>
      <c r="D129" s="4"/>
      <c r="E129" s="4"/>
      <c r="F129" s="4"/>
      <c r="G129" s="4"/>
      <c r="H129" s="4"/>
      <c r="I129" s="4"/>
      <c r="J129" s="4"/>
      <c r="K129" s="4"/>
      <c r="L129" s="4"/>
      <c r="M129" s="4"/>
      <c r="N129" s="4"/>
      <c r="O129" s="4"/>
      <c r="P129" s="4"/>
      <c r="Q129" s="4"/>
      <c r="R129" s="4"/>
      <c r="S129" s="4"/>
      <c r="T129" s="4"/>
    </row>
    <row r="130" spans="1:21" s="17" customFormat="1" ht="18" customHeight="1" x14ac:dyDescent="0.25">
      <c r="A130" s="4"/>
      <c r="B130" s="4"/>
      <c r="C130" s="4"/>
      <c r="D130" s="4"/>
      <c r="E130" s="4"/>
      <c r="F130" s="4"/>
      <c r="G130" s="4"/>
      <c r="H130" s="4"/>
      <c r="I130" s="4"/>
      <c r="J130" s="4"/>
      <c r="K130" s="4"/>
      <c r="L130" s="4"/>
      <c r="M130" s="4"/>
      <c r="N130" s="4"/>
      <c r="O130" s="4"/>
      <c r="P130" s="4"/>
      <c r="Q130" s="4"/>
      <c r="R130" s="4"/>
      <c r="S130" s="4"/>
      <c r="T130" s="4"/>
    </row>
    <row r="131" spans="1:21" s="17" customFormat="1" ht="44.25" customHeight="1" x14ac:dyDescent="0.25">
      <c r="A131" s="4"/>
      <c r="B131" s="4"/>
      <c r="C131" s="4"/>
      <c r="D131" s="4"/>
      <c r="E131" s="4"/>
      <c r="F131" s="4"/>
      <c r="G131" s="4"/>
      <c r="H131" s="4"/>
      <c r="I131" s="4"/>
      <c r="J131" s="4"/>
      <c r="K131" s="4"/>
      <c r="L131" s="4"/>
      <c r="M131" s="4"/>
      <c r="N131" s="4"/>
      <c r="O131" s="4"/>
      <c r="P131" s="4"/>
      <c r="Q131" s="4"/>
      <c r="R131" s="4"/>
      <c r="S131" s="4"/>
      <c r="T131" s="4"/>
    </row>
    <row r="132" spans="1:21" s="17" customFormat="1" ht="18" customHeight="1" x14ac:dyDescent="0.25">
      <c r="A132" s="4"/>
      <c r="B132" s="4"/>
      <c r="C132" s="4"/>
      <c r="D132" s="4"/>
      <c r="E132" s="4"/>
      <c r="F132" s="4"/>
      <c r="G132" s="4"/>
      <c r="H132" s="4"/>
      <c r="I132" s="4"/>
      <c r="J132" s="4"/>
      <c r="K132" s="4"/>
      <c r="L132" s="4"/>
      <c r="M132" s="4"/>
      <c r="N132" s="4"/>
      <c r="O132" s="4"/>
      <c r="P132" s="4"/>
      <c r="Q132" s="4"/>
      <c r="R132" s="4"/>
      <c r="S132" s="4"/>
      <c r="T132" s="4"/>
    </row>
    <row r="133" spans="1:21" s="17" customFormat="1" ht="18" customHeight="1" x14ac:dyDescent="0.25">
      <c r="A133" s="4"/>
      <c r="B133" s="4"/>
      <c r="C133" s="4"/>
      <c r="D133" s="4"/>
      <c r="E133" s="4"/>
      <c r="F133" s="4"/>
      <c r="G133" s="4"/>
      <c r="H133" s="4"/>
      <c r="I133" s="4"/>
      <c r="J133" s="4"/>
      <c r="K133" s="4"/>
      <c r="L133" s="4"/>
      <c r="M133" s="4"/>
      <c r="N133" s="4"/>
      <c r="O133" s="4"/>
      <c r="P133" s="4"/>
      <c r="Q133" s="4"/>
      <c r="R133" s="4"/>
      <c r="S133" s="4"/>
      <c r="T133" s="4"/>
    </row>
    <row r="134" spans="1:21" s="17" customFormat="1" ht="18" customHeight="1" x14ac:dyDescent="0.25">
      <c r="A134" s="4"/>
      <c r="B134" s="4"/>
      <c r="C134" s="4"/>
      <c r="D134" s="4"/>
      <c r="E134" s="4"/>
      <c r="F134" s="4"/>
      <c r="G134" s="4"/>
      <c r="H134" s="4"/>
      <c r="I134" s="4"/>
      <c r="J134" s="4"/>
      <c r="K134" s="4"/>
      <c r="L134" s="4"/>
      <c r="M134" s="4"/>
      <c r="N134" s="4"/>
      <c r="O134" s="4"/>
      <c r="P134" s="4"/>
      <c r="Q134" s="4"/>
      <c r="R134" s="4"/>
      <c r="S134" s="4"/>
      <c r="T134" s="4"/>
    </row>
    <row r="135" spans="1:21" s="17" customFormat="1" ht="18" customHeight="1" x14ac:dyDescent="0.25">
      <c r="A135" s="4"/>
      <c r="B135" s="4"/>
      <c r="C135" s="4"/>
      <c r="D135" s="4"/>
      <c r="E135" s="4"/>
      <c r="F135" s="4"/>
      <c r="G135" s="4"/>
      <c r="H135" s="4"/>
      <c r="I135" s="4"/>
      <c r="J135" s="4"/>
      <c r="K135" s="4"/>
      <c r="L135" s="4"/>
      <c r="M135" s="4"/>
      <c r="N135" s="4"/>
      <c r="O135" s="4"/>
      <c r="P135" s="4"/>
      <c r="Q135" s="4"/>
      <c r="R135" s="4"/>
      <c r="S135" s="4"/>
      <c r="T135" s="4"/>
    </row>
    <row r="136" spans="1:21" s="17" customFormat="1" ht="18" customHeight="1" x14ac:dyDescent="0.25">
      <c r="A136" s="4"/>
      <c r="B136" s="4"/>
      <c r="C136" s="4"/>
      <c r="D136" s="4"/>
      <c r="E136" s="4"/>
      <c r="F136" s="4"/>
      <c r="G136" s="4"/>
      <c r="H136" s="4"/>
      <c r="I136" s="4"/>
      <c r="J136" s="4"/>
      <c r="K136" s="4"/>
      <c r="L136" s="4"/>
      <c r="M136" s="4"/>
      <c r="N136" s="4"/>
      <c r="O136" s="4"/>
      <c r="P136" s="4"/>
      <c r="Q136" s="4"/>
      <c r="R136" s="4"/>
      <c r="S136" s="4"/>
      <c r="T136" s="4"/>
    </row>
    <row r="137" spans="1:21" s="17" customFormat="1" ht="40.5" customHeight="1" x14ac:dyDescent="0.25">
      <c r="A137" s="4"/>
      <c r="B137" s="4"/>
      <c r="C137" s="4"/>
      <c r="D137" s="4"/>
      <c r="E137" s="4"/>
      <c r="F137" s="4"/>
      <c r="G137" s="4"/>
      <c r="H137" s="4"/>
      <c r="I137" s="4"/>
      <c r="J137" s="4"/>
      <c r="K137" s="4"/>
      <c r="L137" s="4"/>
      <c r="M137" s="4"/>
      <c r="N137" s="4"/>
      <c r="O137" s="4"/>
      <c r="P137" s="4"/>
      <c r="Q137" s="4"/>
      <c r="R137" s="4"/>
      <c r="S137" s="4"/>
      <c r="T137" s="4"/>
    </row>
    <row r="138" spans="1:21" s="17" customFormat="1" ht="40.5" customHeight="1" x14ac:dyDescent="0.25">
      <c r="A138" s="4"/>
      <c r="B138" s="4"/>
      <c r="C138" s="4"/>
      <c r="D138" s="4"/>
      <c r="E138" s="4"/>
      <c r="F138" s="4"/>
      <c r="G138" s="4"/>
      <c r="H138" s="4"/>
      <c r="I138" s="4"/>
      <c r="J138" s="4"/>
      <c r="K138" s="4"/>
      <c r="L138" s="4"/>
      <c r="M138" s="4"/>
      <c r="N138" s="4"/>
      <c r="O138" s="4"/>
      <c r="P138" s="4"/>
      <c r="Q138" s="4"/>
      <c r="R138" s="4"/>
      <c r="S138" s="4"/>
      <c r="T138" s="4"/>
    </row>
    <row r="139" spans="1:21" s="17" customFormat="1" ht="18" customHeight="1" x14ac:dyDescent="0.25">
      <c r="A139" s="4"/>
      <c r="B139" s="4"/>
      <c r="C139" s="4"/>
      <c r="D139" s="4"/>
      <c r="E139" s="4"/>
      <c r="F139" s="4"/>
      <c r="G139" s="4"/>
      <c r="H139" s="4"/>
      <c r="I139" s="4"/>
      <c r="J139" s="4"/>
      <c r="K139" s="4"/>
      <c r="L139" s="4"/>
      <c r="M139" s="4"/>
      <c r="N139" s="4"/>
      <c r="O139" s="4"/>
      <c r="P139" s="4"/>
      <c r="Q139" s="4"/>
      <c r="R139" s="4"/>
      <c r="S139" s="4"/>
      <c r="T139" s="4"/>
    </row>
    <row r="140" spans="1:21" s="17" customFormat="1" ht="18" customHeight="1" x14ac:dyDescent="0.25">
      <c r="A140" s="4"/>
      <c r="B140" s="4"/>
      <c r="C140" s="4"/>
      <c r="D140" s="4"/>
      <c r="E140" s="4"/>
      <c r="F140" s="4"/>
      <c r="G140" s="4"/>
      <c r="H140" s="4"/>
      <c r="I140" s="4"/>
      <c r="J140" s="4"/>
      <c r="K140" s="4"/>
      <c r="L140" s="4"/>
      <c r="M140" s="4"/>
      <c r="N140" s="4"/>
      <c r="O140" s="4"/>
      <c r="P140" s="4"/>
      <c r="Q140" s="4"/>
      <c r="R140" s="4"/>
      <c r="S140" s="4"/>
      <c r="T140" s="4"/>
    </row>
    <row r="141" spans="1:21" s="17" customFormat="1" ht="39.75" customHeight="1" x14ac:dyDescent="0.25">
      <c r="A141" s="4"/>
      <c r="B141" s="4"/>
      <c r="C141" s="4"/>
      <c r="D141" s="4"/>
      <c r="E141" s="4"/>
      <c r="F141" s="4"/>
      <c r="G141" s="4"/>
      <c r="H141" s="4"/>
      <c r="I141" s="4"/>
      <c r="J141" s="4"/>
      <c r="K141" s="4"/>
      <c r="L141" s="4"/>
      <c r="M141" s="4"/>
      <c r="N141" s="4"/>
      <c r="O141" s="4"/>
      <c r="P141" s="4"/>
      <c r="Q141" s="4"/>
      <c r="R141" s="4"/>
      <c r="S141" s="4"/>
      <c r="T141" s="4"/>
    </row>
    <row r="142" spans="1:21" ht="18" customHeight="1" x14ac:dyDescent="0.25"/>
    <row r="143" spans="1:21" ht="18" customHeight="1" x14ac:dyDescent="0.25"/>
    <row r="144" spans="1:21" ht="15" customHeight="1" x14ac:dyDescent="0.25">
      <c r="U144" s="4" t="s">
        <v>25</v>
      </c>
    </row>
    <row r="145" spans="21:21" ht="15" customHeight="1" x14ac:dyDescent="0.25"/>
    <row r="146" spans="21:21" x14ac:dyDescent="0.25">
      <c r="U146" s="4" t="s">
        <v>25</v>
      </c>
    </row>
    <row r="147" spans="21:21" ht="11.25" customHeight="1" x14ac:dyDescent="0.25"/>
    <row r="148" spans="21:21" ht="17.25" customHeight="1" x14ac:dyDescent="0.25"/>
    <row r="152" spans="21:21" ht="15" customHeight="1" x14ac:dyDescent="0.25"/>
    <row r="162" ht="14.25" customHeight="1" x14ac:dyDescent="0.25"/>
    <row r="163" ht="15" hidden="1" customHeight="1" x14ac:dyDescent="0.25"/>
    <row r="165" ht="16.5" customHeight="1" x14ac:dyDescent="0.25"/>
    <row r="169" ht="0.75" customHeight="1" x14ac:dyDescent="0.25"/>
    <row r="178" ht="15" customHeight="1" x14ac:dyDescent="0.25"/>
    <row r="206" spans="1:89" s="9" customForma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row>
    <row r="207" spans="1:89" s="9" customForma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row>
    <row r="208" spans="1:89" s="9" customFormat="1"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row>
    <row r="209" spans="1:89" s="9" customFormat="1"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row>
    <row r="210" spans="1:89" s="9" customFormat="1" ht="1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row>
    <row r="211" spans="1:89" s="9" customFormat="1"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row>
    <row r="212" spans="1:89" ht="14.25" customHeight="1" x14ac:dyDescent="0.25"/>
    <row r="213" spans="1:89" ht="15" customHeight="1" x14ac:dyDescent="0.25"/>
    <row r="214" spans="1:89" ht="15" customHeight="1" x14ac:dyDescent="0.25"/>
    <row r="215" spans="1:89" ht="16.5" customHeight="1" x14ac:dyDescent="0.25"/>
    <row r="216" spans="1:89" ht="16.5" customHeight="1" x14ac:dyDescent="0.25"/>
    <row r="217" spans="1:89" ht="16.5" customHeight="1" x14ac:dyDescent="0.25"/>
    <row r="218" spans="1:89" ht="17.25" customHeight="1" x14ac:dyDescent="0.25"/>
    <row r="219" spans="1:89" ht="15" customHeight="1" x14ac:dyDescent="0.25"/>
    <row r="220" spans="1:89" ht="17.25" customHeight="1" x14ac:dyDescent="0.25"/>
    <row r="221" spans="1:89" ht="48" customHeight="1" x14ac:dyDescent="0.25"/>
    <row r="222" spans="1:89" ht="13.5" customHeight="1" x14ac:dyDescent="0.25"/>
    <row r="223" spans="1:89" ht="13.5" customHeight="1" x14ac:dyDescent="0.25"/>
    <row r="224" spans="1:89" ht="14.25" customHeight="1" x14ac:dyDescent="0.25"/>
    <row r="225" ht="15" customHeight="1" x14ac:dyDescent="0.25"/>
    <row r="226" ht="15" customHeight="1" x14ac:dyDescent="0.25"/>
    <row r="227" ht="14.25" customHeight="1" x14ac:dyDescent="0.25"/>
    <row r="228" ht="15.75" customHeight="1" x14ac:dyDescent="0.25"/>
    <row r="231" ht="15" customHeight="1" x14ac:dyDescent="0.25"/>
    <row r="233" ht="16.5" customHeight="1" x14ac:dyDescent="0.25"/>
    <row r="234" ht="16.5" customHeight="1" x14ac:dyDescent="0.25"/>
    <row r="235" ht="15.75" customHeight="1" x14ac:dyDescent="0.25"/>
    <row r="236" ht="17.25" customHeight="1" x14ac:dyDescent="0.25"/>
  </sheetData>
  <sheetProtection algorithmName="SHA-512" hashValue="UGe6Ghrn9EZdQ38j6kMABDyTi0T9SM0hvrLuErPmOPbnYMRkLnidZmH7HnsTvDZJM8IpVD09Pql17ym+ktcMPw==" saltValue="PVUNi+M975/TFUPO/ZWicQ==" spinCount="100000" sheet="1" objects="1" scenarios="1"/>
  <mergeCells count="425">
    <mergeCell ref="P2:P3"/>
    <mergeCell ref="A4:A5"/>
    <mergeCell ref="B4:B5"/>
    <mergeCell ref="C4:C5"/>
    <mergeCell ref="D4:D5"/>
    <mergeCell ref="E4:E5"/>
    <mergeCell ref="F4:F5"/>
    <mergeCell ref="J2:J3"/>
    <mergeCell ref="L2:L3"/>
    <mergeCell ref="M2:M3"/>
    <mergeCell ref="N2:N3"/>
    <mergeCell ref="O2:O3"/>
    <mergeCell ref="E2:E3"/>
    <mergeCell ref="F2:F3"/>
    <mergeCell ref="G2:G3"/>
    <mergeCell ref="H2:H3"/>
    <mergeCell ref="I2:I3"/>
    <mergeCell ref="A2:A3"/>
    <mergeCell ref="B2:B3"/>
    <mergeCell ref="C2:C3"/>
    <mergeCell ref="D2:D3"/>
    <mergeCell ref="M4:M5"/>
    <mergeCell ref="N4:N5"/>
    <mergeCell ref="O4:O5"/>
    <mergeCell ref="P4:P5"/>
    <mergeCell ref="A6:A7"/>
    <mergeCell ref="B6:B7"/>
    <mergeCell ref="C6:C7"/>
    <mergeCell ref="D6:D7"/>
    <mergeCell ref="G4:G5"/>
    <mergeCell ref="H4:H5"/>
    <mergeCell ref="I4:I5"/>
    <mergeCell ref="J4:J5"/>
    <mergeCell ref="L4:L5"/>
    <mergeCell ref="P6:P7"/>
    <mergeCell ref="N6:N7"/>
    <mergeCell ref="O6:O7"/>
    <mergeCell ref="J6:J7"/>
    <mergeCell ref="L6:L7"/>
    <mergeCell ref="M6:M7"/>
    <mergeCell ref="E6:E7"/>
    <mergeCell ref="F6:F7"/>
    <mergeCell ref="G6:G7"/>
    <mergeCell ref="H6:H7"/>
    <mergeCell ref="I6:I7"/>
    <mergeCell ref="M8:M9"/>
    <mergeCell ref="N8:N9"/>
    <mergeCell ref="O8:O9"/>
    <mergeCell ref="P8:P9"/>
    <mergeCell ref="A10:A11"/>
    <mergeCell ref="B10:B11"/>
    <mergeCell ref="C10:C11"/>
    <mergeCell ref="D10:D11"/>
    <mergeCell ref="G8:G9"/>
    <mergeCell ref="H8:H9"/>
    <mergeCell ref="I8:I9"/>
    <mergeCell ref="J8:J9"/>
    <mergeCell ref="L8:L9"/>
    <mergeCell ref="P10:P11"/>
    <mergeCell ref="N10:N11"/>
    <mergeCell ref="O10:O11"/>
    <mergeCell ref="A8:A9"/>
    <mergeCell ref="B8:B9"/>
    <mergeCell ref="C8:C9"/>
    <mergeCell ref="D8:D9"/>
    <mergeCell ref="E8:E9"/>
    <mergeCell ref="F8:F9"/>
    <mergeCell ref="J10:J11"/>
    <mergeCell ref="L10:L11"/>
    <mergeCell ref="M10:M11"/>
    <mergeCell ref="E10:E11"/>
    <mergeCell ref="F10:F11"/>
    <mergeCell ref="G10:G11"/>
    <mergeCell ref="H10:H11"/>
    <mergeCell ref="I10:I11"/>
    <mergeCell ref="M12:M13"/>
    <mergeCell ref="N12:N13"/>
    <mergeCell ref="O12:O13"/>
    <mergeCell ref="P12:P13"/>
    <mergeCell ref="A14:A15"/>
    <mergeCell ref="B14:B15"/>
    <mergeCell ref="C14:C15"/>
    <mergeCell ref="D14:D15"/>
    <mergeCell ref="G12:G13"/>
    <mergeCell ref="H12:H13"/>
    <mergeCell ref="I12:I13"/>
    <mergeCell ref="J12:J13"/>
    <mergeCell ref="L12:L13"/>
    <mergeCell ref="O14:O15"/>
    <mergeCell ref="P14:P15"/>
    <mergeCell ref="N14:N15"/>
    <mergeCell ref="A12:A13"/>
    <mergeCell ref="B12:B13"/>
    <mergeCell ref="C12:C13"/>
    <mergeCell ref="D12:D13"/>
    <mergeCell ref="E12:E13"/>
    <mergeCell ref="F12:F13"/>
    <mergeCell ref="J14:J15"/>
    <mergeCell ref="K14:K15"/>
    <mergeCell ref="L14:L15"/>
    <mergeCell ref="M14:M15"/>
    <mergeCell ref="E14:E15"/>
    <mergeCell ref="F14:F15"/>
    <mergeCell ref="G14:G15"/>
    <mergeCell ref="H14:H15"/>
    <mergeCell ref="I14:I15"/>
    <mergeCell ref="N16:N17"/>
    <mergeCell ref="O16:O17"/>
    <mergeCell ref="P16:P17"/>
    <mergeCell ref="A18:A19"/>
    <mergeCell ref="B18:B19"/>
    <mergeCell ref="C18:C19"/>
    <mergeCell ref="D18:D19"/>
    <mergeCell ref="G16:G17"/>
    <mergeCell ref="H16:H17"/>
    <mergeCell ref="I16:I17"/>
    <mergeCell ref="J16:J17"/>
    <mergeCell ref="K16:K17"/>
    <mergeCell ref="L16:L17"/>
    <mergeCell ref="N18:N19"/>
    <mergeCell ref="O18:O19"/>
    <mergeCell ref="P18:P19"/>
    <mergeCell ref="B16:B17"/>
    <mergeCell ref="C16:C17"/>
    <mergeCell ref="D16:D17"/>
    <mergeCell ref="E16:E17"/>
    <mergeCell ref="F16:F17"/>
    <mergeCell ref="M16:M17"/>
    <mergeCell ref="I18:I19"/>
    <mergeCell ref="J18:J19"/>
    <mergeCell ref="K18:K19"/>
    <mergeCell ref="L18:L19"/>
    <mergeCell ref="M18:M19"/>
    <mergeCell ref="E18:E19"/>
    <mergeCell ref="F18:F19"/>
    <mergeCell ref="G18:G19"/>
    <mergeCell ref="H18:H19"/>
    <mergeCell ref="M22:M23"/>
    <mergeCell ref="N22:N23"/>
    <mergeCell ref="O22:O23"/>
    <mergeCell ref="P22:P23"/>
    <mergeCell ref="L22:L23"/>
    <mergeCell ref="A20:A21"/>
    <mergeCell ref="B20:B21"/>
    <mergeCell ref="C20:C21"/>
    <mergeCell ref="D20:D21"/>
    <mergeCell ref="D24:D25"/>
    <mergeCell ref="G22:G23"/>
    <mergeCell ref="H22:H23"/>
    <mergeCell ref="I22:I23"/>
    <mergeCell ref="J22:J23"/>
    <mergeCell ref="K22:K23"/>
    <mergeCell ref="P20:P21"/>
    <mergeCell ref="A22:A23"/>
    <mergeCell ref="B22:B23"/>
    <mergeCell ref="C22:C23"/>
    <mergeCell ref="D22:D23"/>
    <mergeCell ref="E22:E23"/>
    <mergeCell ref="F22:F23"/>
    <mergeCell ref="K20:K21"/>
    <mergeCell ref="L20:L21"/>
    <mergeCell ref="M20:M21"/>
    <mergeCell ref="N20:N21"/>
    <mergeCell ref="O20:O21"/>
    <mergeCell ref="E20:E21"/>
    <mergeCell ref="F20:F21"/>
    <mergeCell ref="G20:G21"/>
    <mergeCell ref="H20:H21"/>
    <mergeCell ref="I20:I21"/>
    <mergeCell ref="J20:J21"/>
    <mergeCell ref="O24:O25"/>
    <mergeCell ref="P24:P25"/>
    <mergeCell ref="A26:A27"/>
    <mergeCell ref="B26:B27"/>
    <mergeCell ref="C26:C27"/>
    <mergeCell ref="D26:D27"/>
    <mergeCell ref="E26:E27"/>
    <mergeCell ref="I24:I25"/>
    <mergeCell ref="J24:J25"/>
    <mergeCell ref="L24:L25"/>
    <mergeCell ref="M24:M25"/>
    <mergeCell ref="N24:N25"/>
    <mergeCell ref="E24:E25"/>
    <mergeCell ref="F24:F25"/>
    <mergeCell ref="G24:G25"/>
    <mergeCell ref="H24:H25"/>
    <mergeCell ref="M26:M27"/>
    <mergeCell ref="N26:N27"/>
    <mergeCell ref="O26:O27"/>
    <mergeCell ref="P26:P27"/>
    <mergeCell ref="L26:L27"/>
    <mergeCell ref="A24:A25"/>
    <mergeCell ref="B24:B25"/>
    <mergeCell ref="C24:C25"/>
    <mergeCell ref="A28:A29"/>
    <mergeCell ref="B28:B29"/>
    <mergeCell ref="C28:C29"/>
    <mergeCell ref="D28:D29"/>
    <mergeCell ref="F26:F27"/>
    <mergeCell ref="G26:G27"/>
    <mergeCell ref="H26:H27"/>
    <mergeCell ref="I26:I27"/>
    <mergeCell ref="J26:J27"/>
    <mergeCell ref="N28:N29"/>
    <mergeCell ref="O28:O29"/>
    <mergeCell ref="P28:P29"/>
    <mergeCell ref="A30:A31"/>
    <mergeCell ref="B30:B31"/>
    <mergeCell ref="C30:C31"/>
    <mergeCell ref="D30:D31"/>
    <mergeCell ref="I28:I29"/>
    <mergeCell ref="J28:J29"/>
    <mergeCell ref="K28:K29"/>
    <mergeCell ref="L28:L29"/>
    <mergeCell ref="M28:M29"/>
    <mergeCell ref="E28:E29"/>
    <mergeCell ref="F28:F29"/>
    <mergeCell ref="G28:G29"/>
    <mergeCell ref="H28:H29"/>
    <mergeCell ref="K30:K31"/>
    <mergeCell ref="L30:L31"/>
    <mergeCell ref="N30:N31"/>
    <mergeCell ref="O30:O31"/>
    <mergeCell ref="P30:P31"/>
    <mergeCell ref="E30:E31"/>
    <mergeCell ref="F30:F31"/>
    <mergeCell ref="G30:G31"/>
    <mergeCell ref="H30:H31"/>
    <mergeCell ref="I30:I31"/>
    <mergeCell ref="J30:J31"/>
    <mergeCell ref="P32:P33"/>
    <mergeCell ref="A34:A35"/>
    <mergeCell ref="B34:B35"/>
    <mergeCell ref="C34:C35"/>
    <mergeCell ref="D34:D35"/>
    <mergeCell ref="E34:E35"/>
    <mergeCell ref="F34:F35"/>
    <mergeCell ref="J32:J33"/>
    <mergeCell ref="K32:K33"/>
    <mergeCell ref="L32:L33"/>
    <mergeCell ref="N32:N33"/>
    <mergeCell ref="O32:O33"/>
    <mergeCell ref="E32:E33"/>
    <mergeCell ref="F32:F33"/>
    <mergeCell ref="G32:G33"/>
    <mergeCell ref="H32:H33"/>
    <mergeCell ref="I32:I33"/>
    <mergeCell ref="A32:A33"/>
    <mergeCell ref="B32:B33"/>
    <mergeCell ref="C32:C33"/>
    <mergeCell ref="D32:D33"/>
    <mergeCell ref="N34:N35"/>
    <mergeCell ref="O34:O35"/>
    <mergeCell ref="P34:P35"/>
    <mergeCell ref="A36:A37"/>
    <mergeCell ref="B36:B37"/>
    <mergeCell ref="C36:C37"/>
    <mergeCell ref="D36:D37"/>
    <mergeCell ref="G34:G35"/>
    <mergeCell ref="H34:H35"/>
    <mergeCell ref="I34:I35"/>
    <mergeCell ref="J34:J35"/>
    <mergeCell ref="L34:L35"/>
    <mergeCell ref="A38:A39"/>
    <mergeCell ref="B38:B39"/>
    <mergeCell ref="C38:C39"/>
    <mergeCell ref="D38:D39"/>
    <mergeCell ref="K36:K37"/>
    <mergeCell ref="L36:L37"/>
    <mergeCell ref="N36:N37"/>
    <mergeCell ref="O36:O37"/>
    <mergeCell ref="P36:P37"/>
    <mergeCell ref="E36:E37"/>
    <mergeCell ref="F36:F37"/>
    <mergeCell ref="G36:G37"/>
    <mergeCell ref="H36:H37"/>
    <mergeCell ref="I36:I37"/>
    <mergeCell ref="J36:J37"/>
    <mergeCell ref="P38:P39"/>
    <mergeCell ref="J38:J39"/>
    <mergeCell ref="K38:K39"/>
    <mergeCell ref="L38:L39"/>
    <mergeCell ref="N38:N39"/>
    <mergeCell ref="O38:O39"/>
    <mergeCell ref="E38:E39"/>
    <mergeCell ref="F38:F39"/>
    <mergeCell ref="G38:G39"/>
    <mergeCell ref="H38:H39"/>
    <mergeCell ref="I38:I39"/>
    <mergeCell ref="B42:B43"/>
    <mergeCell ref="C42:C43"/>
    <mergeCell ref="D42:D43"/>
    <mergeCell ref="K40:K41"/>
    <mergeCell ref="L40:L41"/>
    <mergeCell ref="N40:N41"/>
    <mergeCell ref="O40:O41"/>
    <mergeCell ref="K42:K43"/>
    <mergeCell ref="L42:L43"/>
    <mergeCell ref="N42:N43"/>
    <mergeCell ref="O42:O43"/>
    <mergeCell ref="P40:P41"/>
    <mergeCell ref="E40:E41"/>
    <mergeCell ref="F40:F41"/>
    <mergeCell ref="G40:G41"/>
    <mergeCell ref="H40:H41"/>
    <mergeCell ref="I40:I41"/>
    <mergeCell ref="J40:J41"/>
    <mergeCell ref="B40:B41"/>
    <mergeCell ref="C40:C41"/>
    <mergeCell ref="D40:D41"/>
    <mergeCell ref="P42:P43"/>
    <mergeCell ref="E42:E43"/>
    <mergeCell ref="F42:F43"/>
    <mergeCell ref="G42:G43"/>
    <mergeCell ref="H42:H43"/>
    <mergeCell ref="I42:I43"/>
    <mergeCell ref="J42:J43"/>
    <mergeCell ref="P44:P45"/>
    <mergeCell ref="A46:A47"/>
    <mergeCell ref="B46:B47"/>
    <mergeCell ref="C46:C47"/>
    <mergeCell ref="D46:D47"/>
    <mergeCell ref="E46:E47"/>
    <mergeCell ref="F46:F47"/>
    <mergeCell ref="K44:K45"/>
    <mergeCell ref="L44:L45"/>
    <mergeCell ref="M44:M45"/>
    <mergeCell ref="N44:N45"/>
    <mergeCell ref="O44:O45"/>
    <mergeCell ref="E44:E45"/>
    <mergeCell ref="F44:F45"/>
    <mergeCell ref="G44:G45"/>
    <mergeCell ref="H44:H45"/>
    <mergeCell ref="I44:I45"/>
    <mergeCell ref="B44:B45"/>
    <mergeCell ref="C44:C45"/>
    <mergeCell ref="D44:D45"/>
    <mergeCell ref="N46:N47"/>
    <mergeCell ref="O46:O47"/>
    <mergeCell ref="P46:P47"/>
    <mergeCell ref="A48:A49"/>
    <mergeCell ref="B48:B49"/>
    <mergeCell ref="C48:C49"/>
    <mergeCell ref="D48:D49"/>
    <mergeCell ref="G46:G47"/>
    <mergeCell ref="H46:H47"/>
    <mergeCell ref="I46:I47"/>
    <mergeCell ref="J46:J47"/>
    <mergeCell ref="K46:K47"/>
    <mergeCell ref="L46:L47"/>
    <mergeCell ref="P48:P49"/>
    <mergeCell ref="N48:N49"/>
    <mergeCell ref="O48:O49"/>
    <mergeCell ref="J48:J49"/>
    <mergeCell ref="K48:K49"/>
    <mergeCell ref="L48:L49"/>
    <mergeCell ref="E48:E49"/>
    <mergeCell ref="F48:F49"/>
    <mergeCell ref="A52:A53"/>
    <mergeCell ref="B52:B53"/>
    <mergeCell ref="C52:C53"/>
    <mergeCell ref="D52:D53"/>
    <mergeCell ref="G50:G51"/>
    <mergeCell ref="H50:H51"/>
    <mergeCell ref="I50:I51"/>
    <mergeCell ref="J50:J51"/>
    <mergeCell ref="K50:K51"/>
    <mergeCell ref="A50:A51"/>
    <mergeCell ref="B50:B51"/>
    <mergeCell ref="C50:C51"/>
    <mergeCell ref="D50:D51"/>
    <mergeCell ref="E50:E51"/>
    <mergeCell ref="E52:E53"/>
    <mergeCell ref="F52:F53"/>
    <mergeCell ref="G52:G53"/>
    <mergeCell ref="H52:H53"/>
    <mergeCell ref="I52:I53"/>
    <mergeCell ref="L52:L53"/>
    <mergeCell ref="P54:P55"/>
    <mergeCell ref="H54:H55"/>
    <mergeCell ref="I54:I55"/>
    <mergeCell ref="G48:G49"/>
    <mergeCell ref="H48:H49"/>
    <mergeCell ref="I48:I49"/>
    <mergeCell ref="J44:J45"/>
    <mergeCell ref="N50:N51"/>
    <mergeCell ref="M54:M55"/>
    <mergeCell ref="N54:N55"/>
    <mergeCell ref="O54:O55"/>
    <mergeCell ref="O50:O51"/>
    <mergeCell ref="J54:J55"/>
    <mergeCell ref="K54:K55"/>
    <mergeCell ref="L54:L55"/>
    <mergeCell ref="P50:P51"/>
    <mergeCell ref="L50:L51"/>
    <mergeCell ref="P52:P53"/>
    <mergeCell ref="N52:N53"/>
    <mergeCell ref="O52:O53"/>
    <mergeCell ref="B54:B55"/>
    <mergeCell ref="C54:C55"/>
    <mergeCell ref="D54:D55"/>
    <mergeCell ref="E54:E55"/>
    <mergeCell ref="F54:F55"/>
    <mergeCell ref="G54:G55"/>
    <mergeCell ref="F50:F51"/>
    <mergeCell ref="J52:J53"/>
    <mergeCell ref="K52:K53"/>
    <mergeCell ref="A61:A62"/>
    <mergeCell ref="U91:U92"/>
    <mergeCell ref="V91:V92"/>
    <mergeCell ref="K56:K57"/>
    <mergeCell ref="L56:L57"/>
    <mergeCell ref="M56:M57"/>
    <mergeCell ref="N56:N57"/>
    <mergeCell ref="O56:O57"/>
    <mergeCell ref="E56:E57"/>
    <mergeCell ref="F56:F57"/>
    <mergeCell ref="G56:G57"/>
    <mergeCell ref="H56:H57"/>
    <mergeCell ref="I56:I57"/>
    <mergeCell ref="J56:J57"/>
    <mergeCell ref="B56:B57"/>
    <mergeCell ref="C56:C57"/>
    <mergeCell ref="D56:D57"/>
    <mergeCell ref="P56:P57"/>
  </mergeCells>
  <pageMargins left="0.7" right="0.7" top="0.75" bottom="0.75" header="0.3" footer="0.3"/>
  <pageSetup paperSize="8"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5</vt:i4>
      </vt:variant>
    </vt:vector>
  </HeadingPairs>
  <TitlesOfParts>
    <vt:vector size="12" baseType="lpstr">
      <vt:lpstr>REKAPITULACIJA NIVO 1 - sklop 2</vt:lpstr>
      <vt:lpstr>Predračun G2-102-1034 </vt:lpstr>
      <vt:lpstr>Tabela G2-102-1034</vt:lpstr>
      <vt:lpstr>Predračun G2-102-1036</vt:lpstr>
      <vt:lpstr>Tabela G2-102-1036</vt:lpstr>
      <vt:lpstr>Predračun R3-612-1042</vt:lpstr>
      <vt:lpstr>Tabela R3-612-1042</vt:lpstr>
      <vt:lpstr>'Predračun G2-102-1034 '!Področje_tiskanja</vt:lpstr>
      <vt:lpstr>'Predračun G2-102-1036'!Področje_tiskanja</vt:lpstr>
      <vt:lpstr>'Predračun R3-612-1042'!Področje_tiskanja</vt:lpstr>
      <vt:lpstr>'Tabela G2-102-1036'!Področje_tiskanja</vt:lpstr>
      <vt:lpstr>'Tabela R3-612-1042'!Področje_tiskanja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 Pavlic</dc:creator>
  <cp:lastModifiedBy>Petra Dimnik</cp:lastModifiedBy>
  <cp:lastPrinted>2021-04-12T06:45:47Z</cp:lastPrinted>
  <dcterms:created xsi:type="dcterms:W3CDTF">2018-11-07T11:10:30Z</dcterms:created>
  <dcterms:modified xsi:type="dcterms:W3CDTF">2021-05-28T12:36:11Z</dcterms:modified>
</cp:coreProperties>
</file>